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E:\ASESORIAS CONTABLES\2026\IMDER BUGA\PROCEDIMIENTOS\1. Estratégicos\P1. Direccionamiento y Planeación\03.P1. Manuales-Políticas-Planes\Riesgos Documental\"/>
    </mc:Choice>
  </mc:AlternateContent>
  <xr:revisionPtr revIDLastSave="0" documentId="13_ncr:1_{D127C9F9-5110-4CE6-BEAA-0B09C81B515E}" xr6:coauthVersionLast="47" xr6:coauthVersionMax="47" xr10:uidLastSave="{00000000-0000-0000-0000-000000000000}"/>
  <bookViews>
    <workbookView xWindow="-108" yWindow="-108" windowWidth="23256" windowHeight="12576" activeTab="1" xr2:uid="{00000000-000D-0000-FFFF-FFFF00000000}"/>
  </bookViews>
  <sheets>
    <sheet name="1. Matriz Def Riesgo Corrupción" sheetId="1" r:id="rId1"/>
    <sheet name="2. Mat Mapa Riesgo Corrupción" sheetId="2" r:id="rId2"/>
    <sheet name="2.1 Mecanismo Asig Impacto" sheetId="3" state="hidden" r:id="rId3"/>
    <sheet name="3. Seguimiento Mapa Riesgos" sheetId="4" r:id="rId4"/>
  </sheets>
  <calcPr calcId="191029"/>
  <extLst>
    <ext uri="GoogleSheetsCustomDataVersion1">
      <go:sheetsCustomData xmlns:go="http://customooxmlschemas.google.com/" r:id="rId8" roundtripDataSignature="AMtx7mgCz2Yt6wfteZ89zdHTeJXub4Sosw=="/>
    </ext>
  </extLst>
</workbook>
</file>

<file path=xl/calcChain.xml><?xml version="1.0" encoding="utf-8"?>
<calcChain xmlns="http://schemas.openxmlformats.org/spreadsheetml/2006/main">
  <c r="D32" i="4" l="1"/>
  <c r="B32" i="4"/>
  <c r="D31" i="4"/>
  <c r="B31" i="4"/>
  <c r="D30" i="4"/>
  <c r="B30" i="4"/>
  <c r="D29" i="4"/>
  <c r="B29" i="4"/>
  <c r="D28" i="4"/>
  <c r="B28" i="4"/>
  <c r="D27" i="4"/>
  <c r="B27" i="4"/>
  <c r="D26" i="4"/>
  <c r="B26" i="4"/>
  <c r="D25" i="4"/>
  <c r="B25" i="4"/>
  <c r="D24" i="4"/>
  <c r="B24" i="4"/>
  <c r="D23" i="4"/>
  <c r="B23" i="4"/>
  <c r="D22" i="4"/>
  <c r="B22" i="4"/>
  <c r="D21" i="4"/>
  <c r="B21" i="4"/>
  <c r="D20" i="4"/>
  <c r="B20" i="4"/>
  <c r="D19" i="4"/>
  <c r="B19" i="4"/>
  <c r="D18" i="4"/>
  <c r="B18" i="4"/>
  <c r="D17" i="4"/>
  <c r="B17" i="4"/>
  <c r="D16" i="4"/>
  <c r="B16" i="4"/>
  <c r="D15" i="4"/>
  <c r="B15" i="4"/>
  <c r="D14" i="4"/>
  <c r="B14" i="4"/>
  <c r="D10" i="4"/>
  <c r="B10" i="4"/>
  <c r="D9" i="4"/>
  <c r="B9" i="4"/>
  <c r="C25" i="3"/>
  <c r="C24" i="3"/>
  <c r="C27" i="3" s="1"/>
  <c r="R33" i="2"/>
  <c r="R32" i="2"/>
  <c r="P32" i="2"/>
  <c r="Q32" i="2" s="1"/>
  <c r="I32" i="2"/>
  <c r="J32" i="2" s="1"/>
  <c r="K32" i="2" s="1"/>
  <c r="E32" i="2"/>
  <c r="C32" i="4" s="1"/>
  <c r="R31" i="2"/>
  <c r="P31" i="2"/>
  <c r="Q31" i="2" s="1"/>
  <c r="I31" i="2"/>
  <c r="J31" i="2" s="1"/>
  <c r="K31" i="2" s="1"/>
  <c r="E31" i="2"/>
  <c r="C31" i="4" s="1"/>
  <c r="R30" i="2"/>
  <c r="P30" i="2"/>
  <c r="Q30" i="2" s="1"/>
  <c r="I30" i="2"/>
  <c r="J30" i="2" s="1"/>
  <c r="K30" i="2" s="1"/>
  <c r="E30" i="2"/>
  <c r="C30" i="4" s="1"/>
  <c r="R29" i="2"/>
  <c r="P29" i="2"/>
  <c r="Q29" i="2" s="1"/>
  <c r="S29" i="2" s="1"/>
  <c r="T29" i="2" s="1"/>
  <c r="I29" i="2"/>
  <c r="J29" i="2" s="1"/>
  <c r="K29" i="2" s="1"/>
  <c r="E29" i="2"/>
  <c r="C29" i="4" s="1"/>
  <c r="R28" i="2"/>
  <c r="P28" i="2"/>
  <c r="Q28" i="2" s="1"/>
  <c r="S28" i="2" s="1"/>
  <c r="T28" i="2" s="1"/>
  <c r="I28" i="2"/>
  <c r="J28" i="2" s="1"/>
  <c r="K28" i="2" s="1"/>
  <c r="E28" i="2"/>
  <c r="C28" i="4" s="1"/>
  <c r="R27" i="2"/>
  <c r="P27" i="2"/>
  <c r="Q27" i="2" s="1"/>
  <c r="S27" i="2" s="1"/>
  <c r="T27" i="2" s="1"/>
  <c r="I27" i="2"/>
  <c r="J27" i="2" s="1"/>
  <c r="K27" i="2" s="1"/>
  <c r="E27" i="2"/>
  <c r="C27" i="4" s="1"/>
  <c r="R26" i="2"/>
  <c r="P26" i="2"/>
  <c r="Q26" i="2" s="1"/>
  <c r="I26" i="2"/>
  <c r="J26" i="2" s="1"/>
  <c r="K26" i="2" s="1"/>
  <c r="E26" i="2"/>
  <c r="C26" i="4" s="1"/>
  <c r="R25" i="2"/>
  <c r="P25" i="2"/>
  <c r="Q25" i="2" s="1"/>
  <c r="I25" i="2"/>
  <c r="J25" i="2" s="1"/>
  <c r="K25" i="2" s="1"/>
  <c r="E25" i="2"/>
  <c r="C25" i="4" s="1"/>
  <c r="R24" i="2"/>
  <c r="P24" i="2"/>
  <c r="Q24" i="2" s="1"/>
  <c r="S24" i="2" s="1"/>
  <c r="T24" i="2" s="1"/>
  <c r="I24" i="2"/>
  <c r="J24" i="2" s="1"/>
  <c r="K24" i="2" s="1"/>
  <c r="E24" i="2"/>
  <c r="C24" i="4" s="1"/>
  <c r="R23" i="2"/>
  <c r="P23" i="2"/>
  <c r="Q23" i="2" s="1"/>
  <c r="I23" i="2"/>
  <c r="J23" i="2" s="1"/>
  <c r="K23" i="2" s="1"/>
  <c r="E23" i="2"/>
  <c r="C23" i="4" s="1"/>
  <c r="R22" i="2"/>
  <c r="P22" i="2"/>
  <c r="Q22" i="2" s="1"/>
  <c r="I22" i="2"/>
  <c r="J22" i="2" s="1"/>
  <c r="K22" i="2" s="1"/>
  <c r="E22" i="2"/>
  <c r="C22" i="4" s="1"/>
  <c r="R21" i="2"/>
  <c r="P21" i="2"/>
  <c r="Q21" i="2" s="1"/>
  <c r="S21" i="2" s="1"/>
  <c r="T21" i="2" s="1"/>
  <c r="I21" i="2"/>
  <c r="J21" i="2" s="1"/>
  <c r="K21" i="2" s="1"/>
  <c r="E21" i="2"/>
  <c r="C21" i="4" s="1"/>
  <c r="R20" i="2"/>
  <c r="P20" i="2"/>
  <c r="Q20" i="2" s="1"/>
  <c r="I20" i="2"/>
  <c r="J20" i="2" s="1"/>
  <c r="K20" i="2" s="1"/>
  <c r="E20" i="2"/>
  <c r="C20" i="4" s="1"/>
  <c r="R19" i="2"/>
  <c r="P19" i="2"/>
  <c r="Q19" i="2" s="1"/>
  <c r="S19" i="2" s="1"/>
  <c r="T19" i="2" s="1"/>
  <c r="I19" i="2"/>
  <c r="J19" i="2" s="1"/>
  <c r="K19" i="2" s="1"/>
  <c r="E19" i="2"/>
  <c r="C19" i="4" s="1"/>
  <c r="R18" i="2"/>
  <c r="P18" i="2"/>
  <c r="Q18" i="2" s="1"/>
  <c r="K18" i="2"/>
  <c r="I18" i="2"/>
  <c r="J18" i="2" s="1"/>
  <c r="E18" i="2"/>
  <c r="C18" i="4" s="1"/>
  <c r="R17" i="2"/>
  <c r="P17" i="2"/>
  <c r="Q17" i="2" s="1"/>
  <c r="I17" i="2"/>
  <c r="J17" i="2" s="1"/>
  <c r="K17" i="2" s="1"/>
  <c r="E17" i="2"/>
  <c r="C17" i="4" s="1"/>
  <c r="R16" i="2"/>
  <c r="P16" i="2"/>
  <c r="Q16" i="2" s="1"/>
  <c r="I16" i="2"/>
  <c r="J16" i="2" s="1"/>
  <c r="K16" i="2" s="1"/>
  <c r="E16" i="2"/>
  <c r="C16" i="4" s="1"/>
  <c r="R15" i="2"/>
  <c r="P15" i="2"/>
  <c r="Q15" i="2" s="1"/>
  <c r="I15" i="2"/>
  <c r="J15" i="2" s="1"/>
  <c r="K15" i="2" s="1"/>
  <c r="E15" i="2"/>
  <c r="C15" i="4" s="1"/>
  <c r="R14" i="2"/>
  <c r="P14" i="2"/>
  <c r="Q14" i="2" s="1"/>
  <c r="I14" i="2"/>
  <c r="J14" i="2" s="1"/>
  <c r="K14" i="2" s="1"/>
  <c r="E14" i="2"/>
  <c r="C14" i="4" s="1"/>
  <c r="R13" i="2"/>
  <c r="P13" i="2"/>
  <c r="Q13" i="2" s="1"/>
  <c r="S13" i="2" s="1"/>
  <c r="T13" i="2" s="1"/>
  <c r="I13" i="2"/>
  <c r="J13" i="2" s="1"/>
  <c r="K13" i="2" s="1"/>
  <c r="E13" i="2"/>
  <c r="C14" i="2"/>
  <c r="C15" i="2" s="1"/>
  <c r="C16" i="2" s="1"/>
  <c r="C17" i="2" s="1"/>
  <c r="C18" i="2" s="1"/>
  <c r="C19" i="2" s="1"/>
  <c r="C20" i="2" s="1"/>
  <c r="C21" i="2" s="1"/>
  <c r="C22" i="2" s="1"/>
  <c r="C23" i="2" s="1"/>
  <c r="C24" i="2" s="1"/>
  <c r="C25" i="2" s="1"/>
  <c r="C26" i="2" s="1"/>
  <c r="C27" i="2" s="1"/>
  <c r="C28" i="2" s="1"/>
  <c r="C29" i="2" s="1"/>
  <c r="C30" i="2" s="1"/>
  <c r="C31" i="2" s="1"/>
  <c r="C32" i="2" s="1"/>
  <c r="R12" i="2"/>
  <c r="P12" i="2"/>
  <c r="Q12" i="2" s="1"/>
  <c r="I12" i="2"/>
  <c r="J12" i="2" s="1"/>
  <c r="K12" i="2" s="1"/>
  <c r="E12" i="2"/>
  <c r="R11" i="2"/>
  <c r="P11" i="2"/>
  <c r="Q11" i="2" s="1"/>
  <c r="S11" i="2" s="1"/>
  <c r="T11" i="2" s="1"/>
  <c r="I11" i="2"/>
  <c r="J11" i="2" s="1"/>
  <c r="K11" i="2" s="1"/>
  <c r="E11" i="2"/>
  <c r="R10" i="2"/>
  <c r="P10" i="2"/>
  <c r="Q10" i="2" s="1"/>
  <c r="I10" i="2"/>
  <c r="J10" i="2" s="1"/>
  <c r="K10" i="2" s="1"/>
  <c r="E10" i="2"/>
  <c r="C10" i="4" s="1"/>
  <c r="R9" i="2"/>
  <c r="P9" i="2"/>
  <c r="Q9" i="2" s="1"/>
  <c r="I9" i="2"/>
  <c r="J9" i="2" s="1"/>
  <c r="K9" i="2" s="1"/>
  <c r="E9" i="2"/>
  <c r="C9" i="4" s="1"/>
  <c r="C9" i="2"/>
  <c r="B9" i="2"/>
  <c r="B10" i="2" s="1"/>
  <c r="B11" i="2" s="1"/>
  <c r="B12" i="2" s="1"/>
  <c r="B13" i="2" s="1"/>
  <c r="B14" i="2" s="1"/>
  <c r="B15" i="2" s="1"/>
  <c r="B16" i="2" s="1"/>
  <c r="B17" i="2" s="1"/>
  <c r="B18" i="2" s="1"/>
  <c r="B19" i="2" s="1"/>
  <c r="B20" i="2" s="1"/>
  <c r="B21" i="2" s="1"/>
  <c r="B22" i="2" s="1"/>
  <c r="B23" i="2" s="1"/>
  <c r="B24" i="2" s="1"/>
  <c r="B25" i="2" s="1"/>
  <c r="B26" i="2" s="1"/>
  <c r="B27" i="2" s="1"/>
  <c r="B28" i="2" s="1"/>
  <c r="B29" i="2" s="1"/>
  <c r="B30" i="2" s="1"/>
  <c r="B31" i="2" s="1"/>
  <c r="B32" i="2" s="1"/>
  <c r="S9" i="2" l="1"/>
  <c r="T9" i="2" s="1"/>
  <c r="S14" i="2"/>
  <c r="T14" i="2" s="1"/>
  <c r="S15" i="2"/>
  <c r="T15" i="2" s="1"/>
  <c r="S17" i="2"/>
  <c r="T17" i="2" s="1"/>
  <c r="S30" i="2"/>
  <c r="T30" i="2" s="1"/>
  <c r="S31" i="2"/>
  <c r="T31" i="2" s="1"/>
  <c r="S18" i="2"/>
  <c r="T18" i="2" s="1"/>
  <c r="S26" i="2"/>
  <c r="T26" i="2" s="1"/>
  <c r="S10" i="2"/>
  <c r="T10" i="2" s="1"/>
  <c r="S22" i="2"/>
  <c r="T22" i="2" s="1"/>
  <c r="S25" i="2"/>
  <c r="T25" i="2" s="1"/>
  <c r="S12" i="2"/>
  <c r="T12" i="2" s="1"/>
  <c r="S16" i="2"/>
  <c r="T16" i="2" s="1"/>
  <c r="S20" i="2"/>
  <c r="T20" i="2" s="1"/>
  <c r="S23" i="2"/>
  <c r="T23" i="2" s="1"/>
  <c r="S32" i="2"/>
  <c r="T32" i="2" s="1"/>
</calcChain>
</file>

<file path=xl/sharedStrings.xml><?xml version="1.0" encoding="utf-8"?>
<sst xmlns="http://schemas.openxmlformats.org/spreadsheetml/2006/main" count="289" uniqueCount="150">
  <si>
    <t>MATRIZ DE DEFINICIÓN DEL RIESGO DE CORRUPCIÓN</t>
  </si>
  <si>
    <t>NOMBRE DEL PROCESO:</t>
  </si>
  <si>
    <t>RESPONSABLE DEL PROCESO:</t>
  </si>
  <si>
    <t>OBJETIVO DEL PROCESO:</t>
  </si>
  <si>
    <t>FECHA DE ULTIMA ACTUALIZACIÓN:</t>
  </si>
  <si>
    <t>Identificación del Contexto</t>
  </si>
  <si>
    <t>Descripción del Riesgo</t>
  </si>
  <si>
    <t>Acción y Omisión</t>
  </si>
  <si>
    <t>Uso del poder</t>
  </si>
  <si>
    <t>Desviación de la gestión de lo público</t>
  </si>
  <si>
    <t>Beneficio particular</t>
  </si>
  <si>
    <t>Contexto Interno</t>
  </si>
  <si>
    <t>Contexto Externo</t>
  </si>
  <si>
    <t>Procesos</t>
  </si>
  <si>
    <t>Político</t>
  </si>
  <si>
    <t>Si</t>
  </si>
  <si>
    <t>Personal o talento humano</t>
  </si>
  <si>
    <t>Legal</t>
  </si>
  <si>
    <t>F</t>
  </si>
  <si>
    <t>G</t>
  </si>
  <si>
    <t>H</t>
  </si>
  <si>
    <t>I</t>
  </si>
  <si>
    <t>J</t>
  </si>
  <si>
    <t>K</t>
  </si>
  <si>
    <t>L</t>
  </si>
  <si>
    <t>M</t>
  </si>
  <si>
    <t>N</t>
  </si>
  <si>
    <t>O</t>
  </si>
  <si>
    <t>P</t>
  </si>
  <si>
    <t>Q</t>
  </si>
  <si>
    <t>R</t>
  </si>
  <si>
    <t xml:space="preserve">S </t>
  </si>
  <si>
    <t>T</t>
  </si>
  <si>
    <t>U</t>
  </si>
  <si>
    <t>V</t>
  </si>
  <si>
    <t>W</t>
  </si>
  <si>
    <t>No</t>
  </si>
  <si>
    <t>Internos</t>
  </si>
  <si>
    <t>Infraestructura</t>
  </si>
  <si>
    <t>Tecnología</t>
  </si>
  <si>
    <t>Externos</t>
  </si>
  <si>
    <t>Económico (competitivo y de mercado)</t>
  </si>
  <si>
    <t>Medioambiental</t>
  </si>
  <si>
    <t>Social</t>
  </si>
  <si>
    <t>Tecnológico</t>
  </si>
  <si>
    <t>Cultural</t>
  </si>
  <si>
    <t>MAPA DE RIESGOS DE CORRUPCIÓN</t>
  </si>
  <si>
    <t>DOCUMENTO CONTROLADO</t>
  </si>
  <si>
    <t>IDENTIFICACIÓN DEL RIESGO</t>
  </si>
  <si>
    <t>VALORACIÓN DEL RIESGO DE CORRUPCIÓN</t>
  </si>
  <si>
    <t>MONITOREO Y REVISIÓN</t>
  </si>
  <si>
    <t>Proceso</t>
  </si>
  <si>
    <t>Objetivo del Proceso</t>
  </si>
  <si>
    <t>Causa</t>
  </si>
  <si>
    <t>Riesgo</t>
  </si>
  <si>
    <t>Consecuencias</t>
  </si>
  <si>
    <t>Análisis del Riesgo</t>
  </si>
  <si>
    <t>Valoración del Riesgo</t>
  </si>
  <si>
    <t>Fecha</t>
  </si>
  <si>
    <t>Acciones</t>
  </si>
  <si>
    <t>Responsables</t>
  </si>
  <si>
    <t>Indicador</t>
  </si>
  <si>
    <t>Riesgo Inherente</t>
  </si>
  <si>
    <t>Controles</t>
  </si>
  <si>
    <t>Naturaleza del Control</t>
  </si>
  <si>
    <t>¿El tipo de control afecta la probabilidad o el impacto?</t>
  </si>
  <si>
    <t>Puntaje Final</t>
  </si>
  <si>
    <t>Puntaje a Disminuir</t>
  </si>
  <si>
    <t>Riesgo Residual</t>
  </si>
  <si>
    <t>Acciones Asociadas al Control</t>
  </si>
  <si>
    <t>Probabilidad</t>
  </si>
  <si>
    <t>Impacto</t>
  </si>
  <si>
    <t>Valor</t>
  </si>
  <si>
    <t>Zona del Riesgo</t>
  </si>
  <si>
    <t>Tratamiento</t>
  </si>
  <si>
    <t>Periodo de Ejecución</t>
  </si>
  <si>
    <t>Registro</t>
  </si>
  <si>
    <t>Preventivo</t>
  </si>
  <si>
    <t>S</t>
  </si>
  <si>
    <t>Z</t>
  </si>
  <si>
    <t>Consulta / Divulgación</t>
  </si>
  <si>
    <t>Detectivo</t>
  </si>
  <si>
    <t>Correctivo</t>
  </si>
  <si>
    <t>FORMATO PARA DETERMINAR EL IMPACTO</t>
  </si>
  <si>
    <t>Pregunta (si el riesgo de corrupción se materializa podría…)</t>
  </si>
  <si>
    <t>Respuesta</t>
  </si>
  <si>
    <t>¿Afectar al grupo de funcionarios del proceso?</t>
  </si>
  <si>
    <t>x</t>
  </si>
  <si>
    <t>¿Afectar el cumplimiento de metas y objetivos de la dependencia?</t>
  </si>
  <si>
    <t>¿Afectar el cumplimiento de misión de la Entidad?</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</si>
  <si>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</si>
  <si>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</si>
  <si>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</si>
  <si>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</si>
  <si>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o servicios o los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</si>
  <si>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</si>
  <si>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</si>
  <si>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</si>
  <si>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</si>
  <si>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</si>
  <si>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</si>
  <si>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</si>
  <si>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</si>
  <si>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</si>
  <si>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</si>
  <si>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Total preguntas afirmativas:</t>
  </si>
  <si>
    <t>Total preguntas negativas:</t>
  </si>
  <si>
    <t>Clasificación del riesgo</t>
  </si>
  <si>
    <t>MATRIZ DEL SEGUIMIENTO AL MAPA DE RIESGOS DE CORRUPCIÓN</t>
  </si>
  <si>
    <t>RESPONSABLE:</t>
  </si>
  <si>
    <t>Jefe Oficina  de Control Interno</t>
  </si>
  <si>
    <t>CRONOGRAMA</t>
  </si>
  <si>
    <t>ACCIONES</t>
  </si>
  <si>
    <t>Control</t>
  </si>
  <si>
    <t>Elaboración</t>
  </si>
  <si>
    <t>Públicación</t>
  </si>
  <si>
    <t>Efectividad de los controles</t>
  </si>
  <si>
    <t>Acciones adelantadas</t>
  </si>
  <si>
    <t>Observaciones</t>
  </si>
  <si>
    <t>FECHAS DE SEGUIMIENTOS:</t>
  </si>
  <si>
    <t>OBSERVACIONES O COMENTARIOS</t>
  </si>
  <si>
    <t>Controles en avance</t>
  </si>
  <si>
    <t>Febrero a Diciembre de 2023</t>
  </si>
  <si>
    <r>
      <rPr>
        <b/>
        <sz val="11"/>
        <color theme="1"/>
        <rFont val="Arial"/>
        <family val="2"/>
      </rPr>
      <t>Versión:</t>
    </r>
    <r>
      <rPr>
        <sz val="11"/>
        <color theme="1"/>
        <rFont val="Arial"/>
        <family val="2"/>
      </rPr>
      <t xml:space="preserve"> 04</t>
    </r>
  </si>
  <si>
    <t>Gestión Documental</t>
  </si>
  <si>
    <t>Técnico de Archivo</t>
  </si>
  <si>
    <t>Posibilidad de extracción indebida de documentos de archivo a solicitud de ciudadanos, funcionarios o entes externos, con el propósito de favorecer intereses particulares o con fines lucrativos</t>
  </si>
  <si>
    <t>Posibilidad de ocultamiento de información por parte de la responsable de archivo, para favorecer los intereses de un tercero, con el propósito de obstruir investigaciones adelantadas por los organismos de control</t>
  </si>
  <si>
    <r>
      <rPr>
        <b/>
        <sz val="16"/>
        <color theme="1"/>
        <rFont val="Arial"/>
        <family val="2"/>
      </rPr>
      <t>Versión:</t>
    </r>
    <r>
      <rPr>
        <sz val="16"/>
        <color theme="1"/>
        <rFont val="Arial"/>
        <family val="2"/>
      </rPr>
      <t xml:space="preserve"> 04</t>
    </r>
  </si>
  <si>
    <r>
      <rPr>
        <b/>
        <sz val="12"/>
        <color theme="1"/>
        <rFont val="Arial"/>
        <family val="2"/>
      </rPr>
      <t>Versión:</t>
    </r>
    <r>
      <rPr>
        <sz val="12"/>
        <color theme="1"/>
        <rFont val="Arial"/>
        <family val="2"/>
      </rPr>
      <t xml:space="preserve"> 04</t>
    </r>
  </si>
  <si>
    <t>Investigaciones disciplinarias y/o sanciones de tipo penal.</t>
  </si>
  <si>
    <t>1. Ausencia de mecanismos de control sobre los Archivos de Gestión  y los registros de salida.
2. Falta de pertenencia por parte de los funcionarios.</t>
  </si>
  <si>
    <t>Llevar una carpeta de apoyo a la gestión en donde se archiven los registros de préstamo documental y testigo afuera</t>
  </si>
  <si>
    <t>Técnica de archivo</t>
  </si>
  <si>
    <t>Cero documentos o expedientes extraviados</t>
  </si>
  <si>
    <t>1. Ausencia de mecanismos de control sobre los Archivos de Gestión, Central y los registros de salida.
2. Falta de pertenencia por parte de los funcionarios.</t>
  </si>
  <si>
    <t>Realizar la organización de los archivos de gestión y central aplicando todas las fases de gestión documental de acuerdo a lo establecido en la Ley 594 del 2000</t>
  </si>
  <si>
    <r>
      <rPr>
        <b/>
        <sz val="16"/>
        <color theme="1"/>
        <rFont val="Arial"/>
        <family val="2"/>
      </rPr>
      <t>Código:</t>
    </r>
    <r>
      <rPr>
        <sz val="16"/>
        <color theme="1"/>
        <rFont val="Arial"/>
        <family val="2"/>
      </rPr>
      <t xml:space="preserve"> </t>
    </r>
  </si>
  <si>
    <r>
      <rPr>
        <b/>
        <sz val="16"/>
        <color theme="1"/>
        <rFont val="Arial"/>
        <family val="2"/>
      </rPr>
      <t>Fecha de aprobación:</t>
    </r>
    <r>
      <rPr>
        <sz val="16"/>
        <color theme="1"/>
        <rFont val="Arial"/>
        <family val="2"/>
      </rPr>
      <t xml:space="preserve">
Octubre 07 de 2025</t>
    </r>
  </si>
  <si>
    <t>Código:</t>
  </si>
  <si>
    <r>
      <rPr>
        <b/>
        <sz val="11"/>
        <color theme="1"/>
        <rFont val="Arial"/>
        <family val="2"/>
      </rPr>
      <t>Fecha de aprobación:</t>
    </r>
    <r>
      <rPr>
        <sz val="11"/>
        <color theme="1"/>
        <rFont val="Arial"/>
        <family val="2"/>
      </rPr>
      <t xml:space="preserve">
Octubre 07 de 2025</t>
    </r>
  </si>
  <si>
    <r>
      <rPr>
        <b/>
        <sz val="12"/>
        <color theme="1"/>
        <rFont val="Arial"/>
        <family val="2"/>
      </rPr>
      <t>Fecha de aprobación:</t>
    </r>
    <r>
      <rPr>
        <sz val="12"/>
        <color theme="1"/>
        <rFont val="Arial"/>
        <family val="2"/>
      </rPr>
      <t xml:space="preserve">
Octubre 07 de 2025</t>
    </r>
  </si>
  <si>
    <t>Administrar el Sistema de Gestión Documental del Instituto Municipal del Deporte y la Recreación de Guadalajara de Buga - IMDER BUGA, con el fin de garantizar de manera eficaz el manejo, custodia, preservación de la documentación interna y externa permitiendo su disposición oportuna, a si como brindar el servicio de atención e información al ciudadano, a través del sistema de PQRS, respondiendo de esta manera al cumplimiento de los fines del Instituto.</t>
  </si>
  <si>
    <t>Octubre 07 de 2025</t>
  </si>
  <si>
    <t xml:space="preserve">Registrar el formato de solicitud de préstamo documental y testigo de documento afuera por parte de la responsable de archivo, cuando se solicite por parte de funcionarios o entes externos los préstamos de expedientes o documentos, realizar revisión periódica a la devolución de los documentos y expedientes prestados y en caso de pérdida informar al Director para que instaure la respectiva denuncia ante la Fiscalía y se reconstruya el expediente </t>
  </si>
  <si>
    <t xml:space="preserve">Registrar los inventarios documentales por parte de cada dependencia y del propio archivo central, constatando previamente que los expedientes se encuentren debidamente organizados, rotulados, con índice documental foliados y paginados conforme lo establece la Ley 594 del 2000. Así mismo, garantizar que las transferencias documentales realizadas por las oficinas al Archivo Central, queden soportadas en actas relacionando los expedientes entregados según tiempo de retención documental. En caso final de constatar la perdida de documentos, abrir proceso disciplinario interno y realizar la denuncia por parte del Director ante la Fiscalía </t>
  </si>
  <si>
    <t>Octubre a Diciembre de 2025</t>
  </si>
  <si>
    <t>Registros de los formatos de préstamo documental y testigo de documento afuera</t>
  </si>
  <si>
    <t xml:space="preserve">Formatos Únicos de Inventario Documental
Actas de transferencia
Formatos de préstamo documental y testigo de documento afuera </t>
  </si>
  <si>
    <t>Director
Técnica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</si>
</sst>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scheme val="minor"/>
    </font>
    <font>
      <sz val="11"/>
      <color theme="1"/>
      <name val="Arial"/>
      <family val="2"/>
    </font>
    <font>
      <b/>
      <sz val="22"/>
      <color theme="1"/>
      <name val="Arial"/>
      <family val="2"/>
    </font>
    <font>
      <sz val="11"/>
      <name val="Calibri"/>
      <family val="2"/>
    </font>
    <font>
      <b/>
      <sz val="11"/>
      <color theme="1"/>
      <name val="Arial"/>
      <family val="2"/>
    </font>
    <font>
      <sz val="11"/>
      <color theme="1"/>
      <name val="Calibri"/>
      <family val="2"/>
    </font>
    <font>
      <b/>
      <sz val="11"/>
      <color theme="1"/>
      <name val="Calibri"/>
      <family val="2"/>
    </font>
    <font>
      <sz val="11"/>
      <color theme="1"/>
      <name val="Calibri"/>
      <family val="2"/>
      <scheme val="minor"/>
    </font>
    <font>
      <sz val="9"/>
      <color theme="1"/>
      <name val="Calibri"/>
      <family val="2"/>
    </font>
    <font>
      <sz val="12"/>
      <color theme="1"/>
      <name val="Arial"/>
      <family val="2"/>
    </font>
    <font>
      <b/>
      <sz val="16"/>
      <color theme="1"/>
      <name val="Arial"/>
      <family val="2"/>
    </font>
    <font>
      <sz val="16"/>
      <color theme="1"/>
      <name val="Arial"/>
      <family val="2"/>
    </font>
    <font>
      <b/>
      <sz val="12"/>
      <color theme="1"/>
      <name val="Arial"/>
      <family val="2"/>
    </font>
    <font>
      <sz val="16"/>
      <color theme="1"/>
      <name val="Calibri"/>
      <family val="2"/>
    </font>
    <font>
      <b/>
      <sz val="12"/>
      <color theme="1"/>
      <name val="Calibri"/>
      <family val="2"/>
    </font>
    <font>
      <sz val="12"/>
      <color theme="1"/>
      <name val="Arial"/>
      <family val="2"/>
    </font>
    <font>
      <b/>
      <sz val="12"/>
      <color theme="1"/>
      <name val="Arial"/>
      <family val="2"/>
    </font>
    <font>
      <sz val="11"/>
      <color theme="1"/>
      <name val="Calibri"/>
      <family val="2"/>
    </font>
    <font>
      <sz val="10"/>
      <color theme="1"/>
      <name val="Arial"/>
      <family val="2"/>
    </font>
    <font>
      <b/>
      <sz val="10"/>
      <color theme="1"/>
      <name val="Arial"/>
      <family val="2"/>
    </font>
    <font>
      <sz val="10"/>
      <name val="Calibri"/>
      <family val="2"/>
    </font>
    <font>
      <sz val="11"/>
      <color theme="1"/>
      <name val="Calibri"/>
    </font>
  </fonts>
  <fills count="7">
    <fill>
      <patternFill patternType="none"/>
    </fill>
    <fill>
      <patternFill patternType="gray125"/>
    </fill>
    <fill>
      <patternFill patternType="solid">
        <fgColor rgb="FFF2F2F2"/>
        <bgColor rgb="FFF2F2F2"/>
      </patternFill>
    </fill>
    <fill>
      <patternFill patternType="solid">
        <fgColor rgb="FF99FFCC"/>
        <bgColor rgb="FF99FFCC"/>
      </patternFill>
    </fill>
    <fill>
      <patternFill patternType="solid">
        <fgColor rgb="FFB2A1C7"/>
        <bgColor rgb="FFB2A1C7"/>
      </patternFill>
    </fill>
    <fill>
      <patternFill patternType="solid">
        <fgColor rgb="FFE36C09"/>
        <bgColor rgb="FFE36C09"/>
      </patternFill>
    </fill>
    <fill>
      <patternFill patternType="solid">
        <fgColor rgb="FFD8D8D8"/>
        <bgColor rgb="FFD8D8D8"/>
      </patternFill>
    </fill>
  </fills>
  <borders count="81">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ck">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right/>
      <top style="thick">
        <color rgb="FF000000"/>
      </top>
      <bottom style="thin">
        <color rgb="FF000000"/>
      </bottom>
      <diagonal/>
    </border>
    <border>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right/>
      <top style="thin">
        <color rgb="FF000000"/>
      </top>
      <bottom style="thick">
        <color rgb="FF000000"/>
      </bottom>
      <diagonal/>
    </border>
    <border>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thin">
        <color rgb="FF000000"/>
      </top>
      <bottom style="thick">
        <color rgb="FF000000"/>
      </bottom>
      <diagonal/>
    </border>
    <border>
      <left style="thin">
        <color rgb="FF000000"/>
      </left>
      <right style="thin">
        <color rgb="FF000000"/>
      </right>
      <top/>
      <bottom style="thick">
        <color rgb="FF000000"/>
      </bottom>
      <diagonal/>
    </border>
    <border>
      <left style="thin">
        <color rgb="FF000000"/>
      </left>
      <right style="medium">
        <color rgb="FF000000"/>
      </right>
      <top/>
      <bottom style="thick">
        <color rgb="FF000000"/>
      </bottom>
      <diagonal/>
    </border>
    <border>
      <left style="medium">
        <color rgb="FF000000"/>
      </left>
      <right style="thin">
        <color rgb="FF000000"/>
      </right>
      <top style="thick">
        <color rgb="FF000000"/>
      </top>
      <bottom style="thin">
        <color rgb="FF000000"/>
      </bottom>
      <diagonal/>
    </border>
    <border>
      <left style="thin">
        <color rgb="FF000000"/>
      </left>
      <right style="medium">
        <color rgb="FF000000"/>
      </right>
      <top style="thick">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ck">
        <color rgb="FF000000"/>
      </left>
      <right style="thin">
        <color rgb="FF000000"/>
      </right>
      <top/>
      <bottom style="thin">
        <color rgb="FF000000"/>
      </bottom>
      <diagonal/>
    </border>
    <border>
      <left style="thin">
        <color rgb="FF000000"/>
      </left>
      <right style="thick">
        <color rgb="FF000000"/>
      </right>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n">
        <color rgb="FF000000"/>
      </left>
      <right style="thick">
        <color rgb="FF000000"/>
      </right>
      <top style="thin">
        <color rgb="FF000000"/>
      </top>
      <bottom style="thick">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ck">
        <color rgb="FF000000"/>
      </left>
      <right style="thin">
        <color rgb="FF000000"/>
      </right>
      <top style="thick">
        <color rgb="FF000000"/>
      </top>
      <bottom/>
      <diagonal/>
    </border>
    <border>
      <left style="thin">
        <color rgb="FF000000"/>
      </left>
      <right style="thin">
        <color rgb="FF000000"/>
      </right>
      <top style="thick">
        <color rgb="FF000000"/>
      </top>
      <bottom/>
      <diagonal/>
    </border>
    <border>
      <left style="thick">
        <color rgb="FF000000"/>
      </left>
      <right style="thin">
        <color rgb="FF000000"/>
      </right>
      <top/>
      <bottom style="thick">
        <color rgb="FF000000"/>
      </bottom>
      <diagonal/>
    </border>
    <border>
      <left style="thick">
        <color rgb="FF000000"/>
      </left>
      <right/>
      <top style="thick">
        <color rgb="FF000000"/>
      </top>
      <bottom style="thin">
        <color rgb="FF000000"/>
      </bottom>
      <diagonal/>
    </border>
    <border>
      <left style="thick">
        <color rgb="FF000000"/>
      </left>
      <right/>
      <top style="thin">
        <color rgb="FF000000"/>
      </top>
      <bottom style="thick">
        <color rgb="FF000000"/>
      </bottom>
      <diagonal/>
    </border>
    <border>
      <left style="thick">
        <color rgb="FF000000"/>
      </left>
      <right/>
      <top style="thick">
        <color rgb="FF000000"/>
      </top>
      <bottom style="thick">
        <color rgb="FF000000"/>
      </bottom>
      <diagonal/>
    </border>
    <border>
      <left/>
      <right style="thin">
        <color rgb="FF000000"/>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n">
        <color indexed="64"/>
      </left>
      <right/>
      <top style="thin">
        <color rgb="FF000000"/>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medium">
        <color auto="1"/>
      </left>
      <right/>
      <top style="medium">
        <color auto="1"/>
      </top>
      <bottom/>
      <diagonal/>
    </border>
    <border>
      <left style="medium">
        <color rgb="FF000000"/>
      </left>
      <right/>
      <top style="medium">
        <color auto="1"/>
      </top>
      <bottom style="thin">
        <color rgb="FF000000"/>
      </bottom>
      <diagonal/>
    </border>
    <border>
      <left/>
      <right/>
      <top style="medium">
        <color auto="1"/>
      </top>
      <bottom style="thin">
        <color rgb="FF000000"/>
      </bottom>
      <diagonal/>
    </border>
    <border>
      <left/>
      <right style="thin">
        <color rgb="FF000000"/>
      </right>
      <top style="medium">
        <color auto="1"/>
      </top>
      <bottom style="thin">
        <color rgb="FF000000"/>
      </bottom>
      <diagonal/>
    </border>
    <border>
      <left style="thin">
        <color rgb="FF000000"/>
      </left>
      <right/>
      <top style="medium">
        <color auto="1"/>
      </top>
      <bottom style="thin">
        <color rgb="FF000000"/>
      </bottom>
      <diagonal/>
    </border>
    <border>
      <left/>
      <right style="medium">
        <color auto="1"/>
      </right>
      <top style="medium">
        <color auto="1"/>
      </top>
      <bottom style="thin">
        <color rgb="FF000000"/>
      </bottom>
      <diagonal/>
    </border>
    <border>
      <left style="medium">
        <color auto="1"/>
      </left>
      <right/>
      <top/>
      <bottom/>
      <diagonal/>
    </border>
    <border>
      <left style="thin">
        <color rgb="FF000000"/>
      </left>
      <right style="medium">
        <color auto="1"/>
      </right>
      <top style="thin">
        <color rgb="FF000000"/>
      </top>
      <bottom/>
      <diagonal/>
    </border>
    <border>
      <left style="thin">
        <color rgb="FF000000"/>
      </left>
      <right style="medium">
        <color auto="1"/>
      </right>
      <top/>
      <bottom/>
      <diagonal/>
    </border>
    <border>
      <left style="thin">
        <color rgb="FF000000"/>
      </left>
      <right style="medium">
        <color auto="1"/>
      </right>
      <top/>
      <bottom style="thin">
        <color rgb="FF000000"/>
      </bottom>
      <diagonal/>
    </border>
    <border>
      <left style="thin">
        <color rgb="FF000000"/>
      </left>
      <right style="medium">
        <color auto="1"/>
      </right>
      <top style="thin">
        <color rgb="FF000000"/>
      </top>
      <bottom style="thin">
        <color rgb="FF000000"/>
      </bottom>
      <diagonal/>
    </border>
    <border>
      <left style="thin">
        <color rgb="FF000000"/>
      </left>
      <right style="medium">
        <color auto="1"/>
      </right>
      <top style="thin">
        <color rgb="FF000000"/>
      </top>
      <bottom style="thin">
        <color indexed="64"/>
      </bottom>
      <diagonal/>
    </border>
    <border>
      <left style="medium">
        <color auto="1"/>
      </left>
      <right/>
      <top/>
      <bottom style="medium">
        <color auto="1"/>
      </bottom>
      <diagonal/>
    </border>
    <border>
      <left style="thin">
        <color rgb="FF000000"/>
      </left>
      <right style="thin">
        <color rgb="FF000000"/>
      </right>
      <top style="thin">
        <color rgb="FF000000"/>
      </top>
      <bottom style="medium">
        <color auto="1"/>
      </bottom>
      <diagonal/>
    </border>
    <border>
      <left style="thin">
        <color rgb="FF000000"/>
      </left>
      <right style="thin">
        <color rgb="FF000000"/>
      </right>
      <top/>
      <bottom style="medium">
        <color auto="1"/>
      </bottom>
      <diagonal/>
    </border>
    <border>
      <left style="thin">
        <color rgb="FF000000"/>
      </left>
      <right style="medium">
        <color auto="1"/>
      </right>
      <top style="thin">
        <color rgb="FF000000"/>
      </top>
      <bottom style="medium">
        <color auto="1"/>
      </bottom>
      <diagonal/>
    </border>
  </borders>
  <cellStyleXfs count="1">
    <xf numFmtId="0" fontId="0" fillId="0" borderId="0"/>
  </cellStyleXfs>
  <cellXfs count="189">
    <xf numFmtId="0" fontId="0" fillId="0" borderId="0" xfId="0"/>
    <xf numFmtId="0" fontId="4" fillId="2" borderId="13" xfId="0" applyFont="1" applyFill="1" applyBorder="1" applyAlignment="1">
      <alignment vertical="center"/>
    </xf>
    <xf numFmtId="0" fontId="4" fillId="2" borderId="17" xfId="0" applyFont="1" applyFill="1" applyBorder="1" applyAlignment="1">
      <alignment vertical="center" wrapText="1"/>
    </xf>
    <xf numFmtId="0" fontId="4" fillId="2" borderId="19" xfId="0" applyFont="1" applyFill="1" applyBorder="1" applyAlignment="1">
      <alignment vertical="center"/>
    </xf>
    <xf numFmtId="0" fontId="4" fillId="2" borderId="23" xfId="0" applyFont="1" applyFill="1" applyBorder="1" applyAlignment="1">
      <alignment vertical="center" wrapText="1"/>
    </xf>
    <xf numFmtId="0" fontId="6" fillId="0" borderId="29" xfId="0" applyFont="1" applyBorder="1" applyAlignment="1">
      <alignment horizontal="center" vertical="center"/>
    </xf>
    <xf numFmtId="0" fontId="6" fillId="0" borderId="23" xfId="0" applyFont="1" applyBorder="1" applyAlignment="1">
      <alignment horizontal="center" vertical="center"/>
    </xf>
    <xf numFmtId="0" fontId="5" fillId="0" borderId="3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5" xfId="0" applyFont="1" applyBorder="1" applyAlignment="1">
      <alignment horizontal="left"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9" xfId="0" applyFont="1" applyBorder="1" applyAlignment="1">
      <alignment horizontal="center" vertical="center" wrapText="1"/>
    </xf>
    <xf numFmtId="0" fontId="5" fillId="0" borderId="9" xfId="0" applyFont="1" applyBorder="1" applyAlignment="1">
      <alignment horizontal="left" vertical="center" wrapText="1"/>
    </xf>
    <xf numFmtId="0" fontId="5" fillId="0" borderId="40" xfId="0" applyFont="1" applyBorder="1" applyAlignment="1">
      <alignment horizontal="center" vertical="center" wrapText="1"/>
    </xf>
    <xf numFmtId="0" fontId="5" fillId="0" borderId="41" xfId="0" applyFont="1" applyBorder="1" applyAlignment="1">
      <alignment horizontal="left" vertical="center" wrapText="1"/>
    </xf>
    <xf numFmtId="0" fontId="5" fillId="0" borderId="42" xfId="0" applyFont="1" applyBorder="1" applyAlignment="1">
      <alignment horizontal="left" vertical="center" wrapText="1"/>
    </xf>
    <xf numFmtId="0" fontId="5" fillId="0" borderId="19" xfId="0" applyFont="1" applyBorder="1" applyAlignment="1">
      <alignment horizontal="left" vertical="center" wrapText="1"/>
    </xf>
    <xf numFmtId="0" fontId="5" fillId="0" borderId="23" xfId="0" applyFont="1" applyBorder="1" applyAlignment="1">
      <alignment horizontal="left" vertical="center" wrapText="1"/>
    </xf>
    <xf numFmtId="0" fontId="5" fillId="0" borderId="43" xfId="0" applyFont="1" applyBorder="1" applyAlignment="1">
      <alignment horizontal="left" vertical="center" wrapText="1"/>
    </xf>
    <xf numFmtId="0" fontId="7" fillId="0" borderId="0" xfId="0" applyFont="1"/>
    <xf numFmtId="0" fontId="6" fillId="0" borderId="0" xfId="0" applyFont="1"/>
    <xf numFmtId="0" fontId="8" fillId="0" borderId="0" xfId="0" applyFont="1" applyAlignment="1">
      <alignment wrapText="1"/>
    </xf>
    <xf numFmtId="0" fontId="8" fillId="0" borderId="0" xfId="0" applyFont="1"/>
    <xf numFmtId="0" fontId="9" fillId="0" borderId="0" xfId="0" applyFont="1"/>
    <xf numFmtId="0" fontId="12" fillId="2" borderId="5" xfId="0" applyFont="1" applyFill="1" applyBorder="1" applyAlignment="1">
      <alignment horizontal="center" vertical="center" textRotation="90"/>
    </xf>
    <xf numFmtId="0" fontId="12" fillId="2" borderId="5" xfId="0" applyFont="1" applyFill="1" applyBorder="1" applyAlignment="1">
      <alignment horizontal="center" vertical="center"/>
    </xf>
    <xf numFmtId="0" fontId="12" fillId="2" borderId="5" xfId="0" applyFont="1" applyFill="1" applyBorder="1" applyAlignment="1">
      <alignment horizontal="center" vertical="center" wrapText="1"/>
    </xf>
    <xf numFmtId="0" fontId="9" fillId="0" borderId="34" xfId="0" applyFont="1" applyBorder="1" applyAlignment="1">
      <alignment horizontal="left" vertical="center" wrapText="1"/>
    </xf>
    <xf numFmtId="0" fontId="9" fillId="0" borderId="5" xfId="0" applyFont="1" applyBorder="1" applyAlignment="1">
      <alignment horizontal="center" vertical="center"/>
    </xf>
    <xf numFmtId="0" fontId="12" fillId="0" borderId="5" xfId="0" applyFont="1" applyBorder="1" applyAlignment="1">
      <alignment horizontal="center" vertical="center"/>
    </xf>
    <xf numFmtId="0" fontId="9" fillId="0" borderId="5" xfId="0" applyFont="1" applyBorder="1" applyAlignment="1">
      <alignment vertical="center"/>
    </xf>
    <xf numFmtId="0" fontId="9" fillId="0" borderId="5" xfId="0" applyFont="1" applyBorder="1" applyAlignment="1">
      <alignment horizontal="left" vertical="center" wrapText="1"/>
    </xf>
    <xf numFmtId="0" fontId="9" fillId="2" borderId="50" xfId="0" applyFont="1" applyFill="1" applyBorder="1" applyAlignment="1">
      <alignment horizontal="center" vertical="center"/>
    </xf>
    <xf numFmtId="0" fontId="5" fillId="2" borderId="5" xfId="0" applyFont="1" applyFill="1" applyBorder="1" applyAlignment="1">
      <alignment horizontal="left" vertical="center" wrapText="1"/>
    </xf>
    <xf numFmtId="0" fontId="8" fillId="2" borderId="5" xfId="0" applyFont="1" applyFill="1" applyBorder="1" applyAlignment="1">
      <alignment horizontal="left" vertical="center" wrapText="1"/>
    </xf>
    <xf numFmtId="0" fontId="5" fillId="0" borderId="5" xfId="0" applyFont="1" applyBorder="1" applyAlignment="1">
      <alignment horizontal="center" vertical="center"/>
    </xf>
    <xf numFmtId="0" fontId="5" fillId="2" borderId="5" xfId="0" applyFont="1" applyFill="1" applyBorder="1" applyAlignment="1">
      <alignment horizontal="center" vertical="center"/>
    </xf>
    <xf numFmtId="0" fontId="6" fillId="0" borderId="5" xfId="0" applyFont="1" applyBorder="1" applyAlignment="1">
      <alignment horizontal="center" vertical="center"/>
    </xf>
    <xf numFmtId="0" fontId="5" fillId="0" borderId="5" xfId="0" applyFont="1" applyBorder="1" applyAlignment="1">
      <alignment vertical="center"/>
    </xf>
    <xf numFmtId="0" fontId="5" fillId="0" borderId="0" xfId="0" applyFont="1" applyAlignment="1">
      <alignment horizontal="left" vertical="center" wrapText="1"/>
    </xf>
    <xf numFmtId="0" fontId="13" fillId="0" borderId="5" xfId="0" applyFont="1" applyBorder="1" applyAlignment="1">
      <alignment horizontal="left" vertical="center" wrapText="1"/>
    </xf>
    <xf numFmtId="0" fontId="6" fillId="0" borderId="0" xfId="0" applyFont="1" applyAlignment="1">
      <alignment horizontal="center" vertical="center"/>
    </xf>
    <xf numFmtId="0" fontId="5" fillId="0" borderId="0" xfId="0" applyFont="1"/>
    <xf numFmtId="0" fontId="5" fillId="0" borderId="0" xfId="0" applyFont="1" applyAlignment="1">
      <alignment vertical="center"/>
    </xf>
    <xf numFmtId="0" fontId="5" fillId="0" borderId="0" xfId="0" applyFont="1" applyAlignment="1">
      <alignment horizontal="center" vertical="center"/>
    </xf>
    <xf numFmtId="0" fontId="6" fillId="0" borderId="43" xfId="0" applyFont="1" applyBorder="1" applyAlignment="1">
      <alignment horizontal="center" vertical="center"/>
    </xf>
    <xf numFmtId="0" fontId="5" fillId="0" borderId="9" xfId="0" applyFont="1" applyBorder="1" applyAlignment="1">
      <alignment horizontal="center" vertical="center"/>
    </xf>
    <xf numFmtId="0" fontId="5" fillId="0" borderId="9" xfId="0" applyFont="1" applyBorder="1"/>
    <xf numFmtId="0" fontId="5" fillId="0" borderId="5" xfId="0" applyFont="1" applyBorder="1"/>
    <xf numFmtId="0" fontId="5" fillId="0" borderId="5" xfId="0" applyFont="1" applyBorder="1" applyAlignment="1">
      <alignment wrapText="1"/>
    </xf>
    <xf numFmtId="0" fontId="11" fillId="0" borderId="0" xfId="0" applyFont="1" applyAlignment="1">
      <alignment horizontal="left" vertical="center" wrapText="1"/>
    </xf>
    <xf numFmtId="0" fontId="12" fillId="2" borderId="5" xfId="0" applyFont="1" applyFill="1" applyBorder="1"/>
    <xf numFmtId="0" fontId="1" fillId="0" borderId="0" xfId="0" applyFont="1"/>
    <xf numFmtId="0" fontId="4" fillId="0" borderId="5" xfId="0" applyFont="1" applyBorder="1" applyAlignment="1">
      <alignment horizontal="center" vertical="center"/>
    </xf>
    <xf numFmtId="0" fontId="1" fillId="0" borderId="5" xfId="0" applyFont="1" applyBorder="1"/>
    <xf numFmtId="0" fontId="17" fillId="0" borderId="5" xfId="0" applyFont="1" applyBorder="1" applyAlignment="1">
      <alignment horizontal="left" vertical="center" wrapText="1"/>
    </xf>
    <xf numFmtId="0" fontId="9" fillId="0" borderId="63" xfId="0" applyFont="1" applyBorder="1" applyAlignment="1">
      <alignment horizontal="left" vertical="center" wrapText="1"/>
    </xf>
    <xf numFmtId="0" fontId="9" fillId="0" borderId="64" xfId="0" applyFont="1" applyBorder="1" applyAlignment="1">
      <alignment horizontal="left" vertical="center" wrapText="1"/>
    </xf>
    <xf numFmtId="0" fontId="9" fillId="0" borderId="64" xfId="0" applyFont="1" applyBorder="1" applyAlignment="1">
      <alignment horizontal="center" vertical="center"/>
    </xf>
    <xf numFmtId="0" fontId="12" fillId="0" borderId="64" xfId="0" applyFont="1" applyBorder="1" applyAlignment="1">
      <alignment horizontal="center" vertical="center"/>
    </xf>
    <xf numFmtId="0" fontId="9" fillId="0" borderId="64" xfId="0" applyFont="1" applyBorder="1" applyAlignment="1">
      <alignment vertical="center"/>
    </xf>
    <xf numFmtId="0" fontId="5" fillId="2" borderId="50" xfId="0" applyFont="1" applyFill="1" applyBorder="1" applyAlignment="1">
      <alignment horizontal="left" vertical="center" wrapText="1"/>
    </xf>
    <xf numFmtId="0" fontId="8" fillId="2" borderId="50" xfId="0" applyFont="1" applyFill="1" applyBorder="1" applyAlignment="1">
      <alignment horizontal="left" vertical="center" wrapText="1"/>
    </xf>
    <xf numFmtId="0" fontId="5" fillId="0" borderId="50" xfId="0" applyFont="1" applyBorder="1" applyAlignment="1">
      <alignment horizontal="left" vertical="center" wrapText="1"/>
    </xf>
    <xf numFmtId="0" fontId="5" fillId="0" borderId="50" xfId="0" applyFont="1" applyBorder="1" applyAlignment="1">
      <alignment horizontal="center" vertical="center"/>
    </xf>
    <xf numFmtId="0" fontId="5" fillId="2" borderId="50" xfId="0" applyFont="1" applyFill="1" applyBorder="1" applyAlignment="1">
      <alignment horizontal="center" vertical="center"/>
    </xf>
    <xf numFmtId="0" fontId="6" fillId="0" borderId="50" xfId="0" applyFont="1" applyBorder="1" applyAlignment="1">
      <alignment horizontal="center" vertical="center"/>
    </xf>
    <xf numFmtId="0" fontId="5" fillId="0" borderId="50" xfId="0" applyFont="1" applyBorder="1" applyAlignment="1">
      <alignment vertical="center"/>
    </xf>
    <xf numFmtId="0" fontId="9" fillId="0" borderId="65" xfId="0" applyFont="1" applyBorder="1"/>
    <xf numFmtId="0" fontId="9" fillId="0" borderId="71" xfId="0" applyFont="1" applyBorder="1"/>
    <xf numFmtId="0" fontId="9" fillId="0" borderId="75" xfId="0" applyFont="1" applyBorder="1" applyAlignment="1">
      <alignment horizontal="left" vertical="center" wrapText="1"/>
    </xf>
    <xf numFmtId="0" fontId="9" fillId="0" borderId="50" xfId="0" applyFont="1" applyBorder="1" applyAlignment="1">
      <alignment horizontal="left" vertical="center" wrapText="1"/>
    </xf>
    <xf numFmtId="0" fontId="9" fillId="0" borderId="50" xfId="0" applyFont="1" applyBorder="1" applyAlignment="1">
      <alignment horizontal="center" vertical="center"/>
    </xf>
    <xf numFmtId="0" fontId="12" fillId="0" borderId="50" xfId="0" applyFont="1" applyBorder="1" applyAlignment="1">
      <alignment horizontal="center" vertical="center"/>
    </xf>
    <xf numFmtId="0" fontId="9" fillId="0" borderId="50" xfId="0" applyFont="1" applyBorder="1" applyAlignment="1">
      <alignment vertical="center"/>
    </xf>
    <xf numFmtId="0" fontId="15" fillId="0" borderId="50" xfId="0" applyFont="1" applyBorder="1" applyAlignment="1">
      <alignment horizontal="left" vertical="center" wrapText="1"/>
    </xf>
    <xf numFmtId="0" fontId="9" fillId="0" borderId="74" xfId="0" applyFont="1" applyBorder="1" applyAlignment="1">
      <alignment horizontal="left" vertical="center" wrapText="1"/>
    </xf>
    <xf numFmtId="0" fontId="0" fillId="0" borderId="77" xfId="0" applyBorder="1"/>
    <xf numFmtId="0" fontId="15" fillId="0" borderId="78" xfId="0" applyFont="1" applyBorder="1" applyAlignment="1">
      <alignment horizontal="left" vertical="center" wrapText="1"/>
    </xf>
    <xf numFmtId="0" fontId="15" fillId="2" borderId="78" xfId="0" applyFont="1" applyFill="1" applyBorder="1" applyAlignment="1">
      <alignment horizontal="left" vertical="center" wrapText="1"/>
    </xf>
    <xf numFmtId="0" fontId="15" fillId="0" borderId="78" xfId="0" applyFont="1" applyBorder="1" applyAlignment="1">
      <alignment horizontal="center" vertical="center"/>
    </xf>
    <xf numFmtId="0" fontId="15" fillId="2" borderId="78" xfId="0" applyFont="1" applyFill="1" applyBorder="1" applyAlignment="1">
      <alignment horizontal="center" vertical="center"/>
    </xf>
    <xf numFmtId="0" fontId="16" fillId="0" borderId="78" xfId="0" applyFont="1" applyBorder="1" applyAlignment="1">
      <alignment horizontal="center" vertical="center"/>
    </xf>
    <xf numFmtId="0" fontId="15" fillId="0" borderId="78" xfId="0" applyFont="1" applyBorder="1" applyAlignment="1">
      <alignment vertical="center"/>
    </xf>
    <xf numFmtId="0" fontId="15" fillId="0" borderId="80" xfId="0" applyFont="1" applyBorder="1" applyAlignment="1">
      <alignment horizontal="left" vertical="center" wrapText="1"/>
    </xf>
    <xf numFmtId="0" fontId="18" fillId="0" borderId="5" xfId="0" applyFont="1" applyBorder="1" applyAlignment="1">
      <alignment horizontal="left" vertical="center" wrapText="1"/>
    </xf>
    <xf numFmtId="0" fontId="19" fillId="2" borderId="5" xfId="0" applyFont="1" applyFill="1" applyBorder="1"/>
    <xf numFmtId="0" fontId="1" fillId="0" borderId="5" xfId="0" applyFont="1" applyBorder="1" applyAlignment="1">
      <alignment horizontal="left" vertical="center" wrapText="1"/>
    </xf>
    <xf numFmtId="0" fontId="9" fillId="0" borderId="76" xfId="0" applyFont="1" applyBorder="1" applyAlignment="1">
      <alignment horizontal="left" vertical="center" wrapText="1"/>
    </xf>
    <xf numFmtId="0" fontId="1" fillId="0" borderId="62" xfId="0" applyFont="1" applyBorder="1" applyAlignment="1">
      <alignment horizontal="left" vertical="center" wrapText="1"/>
    </xf>
    <xf numFmtId="0" fontId="21" fillId="0" borderId="17" xfId="0" applyFont="1" applyBorder="1" applyAlignment="1">
      <alignment horizontal="left" vertical="top" wrapText="1"/>
    </xf>
    <xf numFmtId="0" fontId="21" fillId="0" borderId="5" xfId="0" applyFont="1" applyBorder="1" applyAlignment="1">
      <alignment horizontal="left" vertical="top" wrapText="1"/>
    </xf>
    <xf numFmtId="0" fontId="21" fillId="0" borderId="5" xfId="0" applyFont="1" applyBorder="1" applyAlignment="1">
      <alignment horizontal="left" vertical="center" wrapText="1"/>
    </xf>
    <xf numFmtId="0" fontId="9" fillId="0" borderId="62" xfId="0" applyFont="1" applyBorder="1" applyAlignment="1">
      <alignment horizontal="left" vertical="center" wrapText="1"/>
    </xf>
    <xf numFmtId="0" fontId="4" fillId="0" borderId="62" xfId="0" applyFont="1" applyBorder="1" applyAlignment="1">
      <alignment horizontal="left" vertical="center" wrapText="1"/>
    </xf>
    <xf numFmtId="0" fontId="12" fillId="0" borderId="62" xfId="0" applyFont="1" applyBorder="1" applyAlignment="1">
      <alignment horizontal="left" vertical="center" wrapText="1"/>
    </xf>
    <xf numFmtId="0" fontId="6" fillId="0" borderId="25" xfId="0" applyFont="1" applyBorder="1" applyAlignment="1">
      <alignment horizontal="center" vertical="center"/>
    </xf>
    <xf numFmtId="0" fontId="3" fillId="0" borderId="26" xfId="0" applyFont="1" applyBorder="1"/>
    <xf numFmtId="0" fontId="1" fillId="0" borderId="62" xfId="0" applyFont="1" applyBorder="1" applyAlignment="1">
      <alignment horizontal="center" vertical="center" wrapText="1"/>
    </xf>
    <xf numFmtId="0" fontId="3" fillId="0" borderId="62" xfId="0" applyFont="1" applyBorder="1"/>
    <xf numFmtId="0" fontId="5" fillId="0" borderId="14" xfId="0" applyFont="1" applyBorder="1" applyAlignment="1">
      <alignment horizontal="left" vertical="center" wrapText="1"/>
    </xf>
    <xf numFmtId="0" fontId="3" fillId="0" borderId="15" xfId="0" applyFont="1" applyBorder="1"/>
    <xf numFmtId="0" fontId="3" fillId="0" borderId="16" xfId="0" applyFont="1" applyBorder="1"/>
    <xf numFmtId="0" fontId="3" fillId="0" borderId="18" xfId="0" applyFont="1" applyBorder="1"/>
    <xf numFmtId="0" fontId="5" fillId="0" borderId="20" xfId="0" applyFont="1" applyBorder="1" applyAlignment="1">
      <alignment horizontal="left" vertical="center" wrapText="1"/>
    </xf>
    <xf numFmtId="0" fontId="3" fillId="0" borderId="21" xfId="0" applyFont="1" applyBorder="1"/>
    <xf numFmtId="0" fontId="3" fillId="0" borderId="22" xfId="0" applyFont="1" applyBorder="1"/>
    <xf numFmtId="0" fontId="1" fillId="0" borderId="20" xfId="0" applyFont="1" applyBorder="1" applyAlignment="1">
      <alignment horizontal="left" vertical="center" wrapText="1"/>
    </xf>
    <xf numFmtId="0" fontId="3" fillId="0" borderId="24" xfId="0" applyFont="1" applyBorder="1"/>
    <xf numFmtId="0" fontId="6" fillId="0" borderId="27" xfId="0" applyFont="1" applyBorder="1" applyAlignment="1">
      <alignment horizontal="center" vertical="center"/>
    </xf>
    <xf numFmtId="0" fontId="3" fillId="0" borderId="30" xfId="0" applyFont="1" applyBorder="1"/>
    <xf numFmtId="0" fontId="6" fillId="0" borderId="27" xfId="0" applyFont="1" applyBorder="1" applyAlignment="1">
      <alignment horizontal="center" vertical="center" wrapText="1"/>
    </xf>
    <xf numFmtId="0" fontId="3" fillId="0" borderId="30" xfId="0" applyFont="1" applyBorder="1" applyAlignment="1">
      <alignment wrapText="1"/>
    </xf>
    <xf numFmtId="0" fontId="6" fillId="0" borderId="28" xfId="0" applyFont="1" applyBorder="1" applyAlignment="1">
      <alignment horizontal="center" vertical="center" wrapText="1"/>
    </xf>
    <xf numFmtId="0" fontId="3" fillId="0" borderId="31" xfId="0" applyFont="1" applyBorder="1" applyAlignment="1">
      <alignment wrapText="1"/>
    </xf>
    <xf numFmtId="0" fontId="2" fillId="0" borderId="62" xfId="0" applyFont="1" applyBorder="1" applyAlignment="1">
      <alignment horizontal="center" vertical="center" wrapText="1"/>
    </xf>
    <xf numFmtId="0" fontId="3" fillId="0" borderId="62" xfId="0" applyFont="1" applyBorder="1" applyAlignment="1">
      <alignment horizontal="center"/>
    </xf>
    <xf numFmtId="0" fontId="9" fillId="0" borderId="2" xfId="0" applyFont="1" applyBorder="1" applyAlignment="1">
      <alignment horizontal="center"/>
    </xf>
    <xf numFmtId="0" fontId="3" fillId="0" borderId="4" xfId="0" applyFont="1" applyBorder="1"/>
    <xf numFmtId="0" fontId="3" fillId="0" borderId="7" xfId="0" applyFont="1" applyBorder="1"/>
    <xf numFmtId="0" fontId="3" fillId="0" borderId="8" xfId="0" applyFont="1" applyBorder="1"/>
    <xf numFmtId="0" fontId="12" fillId="3" borderId="66" xfId="0" applyFont="1" applyFill="1" applyBorder="1" applyAlignment="1">
      <alignment horizontal="center" vertical="center"/>
    </xf>
    <xf numFmtId="0" fontId="3" fillId="0" borderId="67" xfId="0" applyFont="1" applyBorder="1"/>
    <xf numFmtId="0" fontId="3" fillId="0" borderId="68" xfId="0" applyFont="1" applyBorder="1"/>
    <xf numFmtId="0" fontId="12" fillId="2" borderId="47" xfId="0" applyFont="1" applyFill="1" applyBorder="1" applyAlignment="1">
      <alignment horizontal="center" vertical="center"/>
    </xf>
    <xf numFmtId="0" fontId="3" fillId="0" borderId="48" xfId="0" applyFont="1" applyBorder="1"/>
    <xf numFmtId="0" fontId="3" fillId="0" borderId="49" xfId="0" applyFont="1" applyBorder="1"/>
    <xf numFmtId="0" fontId="12" fillId="2" borderId="1" xfId="0" applyFont="1" applyFill="1" applyBorder="1" applyAlignment="1">
      <alignment horizontal="center" vertical="center"/>
    </xf>
    <xf numFmtId="0" fontId="3" fillId="0" borderId="6" xfId="0" applyFont="1" applyBorder="1"/>
    <xf numFmtId="0" fontId="3" fillId="0" borderId="50" xfId="0" applyFont="1" applyBorder="1"/>
    <xf numFmtId="0" fontId="1" fillId="0" borderId="2" xfId="0" applyFont="1" applyBorder="1" applyAlignment="1">
      <alignment horizontal="center"/>
    </xf>
    <xf numFmtId="0" fontId="3" fillId="0" borderId="3" xfId="0" applyFont="1" applyBorder="1"/>
    <xf numFmtId="0" fontId="5" fillId="0" borderId="11" xfId="0" applyFont="1" applyBorder="1" applyAlignment="1">
      <alignment horizontal="left" vertical="center" wrapText="1"/>
    </xf>
    <xf numFmtId="0" fontId="3" fillId="0" borderId="11" xfId="0" applyFont="1" applyBorder="1"/>
    <xf numFmtId="0" fontId="5" fillId="0" borderId="44" xfId="0" applyFont="1" applyBorder="1" applyAlignment="1">
      <alignment horizontal="center" vertical="center" wrapText="1"/>
    </xf>
    <xf numFmtId="0" fontId="3" fillId="0" borderId="45" xfId="0" applyFont="1" applyBorder="1"/>
    <xf numFmtId="0" fontId="3" fillId="0" borderId="46" xfId="0" applyFont="1" applyBorder="1"/>
    <xf numFmtId="0" fontId="9" fillId="0" borderId="1" xfId="0" applyFont="1" applyBorder="1" applyAlignment="1">
      <alignment horizontal="left" vertical="center" wrapText="1"/>
    </xf>
    <xf numFmtId="0" fontId="9" fillId="0" borderId="6" xfId="0" applyFont="1" applyBorder="1" applyAlignment="1">
      <alignment horizontal="left" vertical="center" wrapText="1"/>
    </xf>
    <xf numFmtId="0" fontId="9" fillId="0" borderId="79" xfId="0" applyFont="1" applyBorder="1" applyAlignment="1">
      <alignment horizontal="left" vertical="center" wrapText="1"/>
    </xf>
    <xf numFmtId="0" fontId="5" fillId="0" borderId="44" xfId="0" applyFont="1" applyBorder="1" applyAlignment="1">
      <alignment horizontal="center"/>
    </xf>
    <xf numFmtId="0" fontId="12" fillId="4" borderId="69" xfId="0" applyFont="1" applyFill="1" applyBorder="1" applyAlignment="1">
      <alignment horizontal="center" vertical="center"/>
    </xf>
    <xf numFmtId="0" fontId="12" fillId="5" borderId="69" xfId="0" applyFont="1" applyFill="1" applyBorder="1" applyAlignment="1">
      <alignment horizontal="center" vertical="center"/>
    </xf>
    <xf numFmtId="0" fontId="3" fillId="0" borderId="70" xfId="0" applyFont="1" applyBorder="1"/>
    <xf numFmtId="0" fontId="12" fillId="2" borderId="44" xfId="0" applyFont="1" applyFill="1" applyBorder="1" applyAlignment="1">
      <alignment horizontal="center" vertical="center"/>
    </xf>
    <xf numFmtId="0" fontId="12" fillId="2" borderId="72" xfId="0" applyFont="1" applyFill="1" applyBorder="1" applyAlignment="1">
      <alignment horizontal="center" vertical="center"/>
    </xf>
    <xf numFmtId="0" fontId="3" fillId="0" borderId="73" xfId="0" applyFont="1" applyBorder="1"/>
    <xf numFmtId="0" fontId="3" fillId="0" borderId="74" xfId="0" applyFont="1" applyBorder="1"/>
    <xf numFmtId="0" fontId="4" fillId="0" borderId="2" xfId="0" applyFont="1" applyBorder="1" applyAlignment="1">
      <alignment horizontal="center"/>
    </xf>
    <xf numFmtId="0" fontId="12" fillId="2" borderId="1" xfId="0" applyFont="1" applyFill="1" applyBorder="1" applyAlignment="1">
      <alignment horizontal="center" vertical="center" textRotation="90" wrapText="1"/>
    </xf>
    <xf numFmtId="0" fontId="11" fillId="0" borderId="44" xfId="0" applyFont="1" applyBorder="1" applyAlignment="1">
      <alignment horizontal="lef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3" fillId="0" borderId="60" xfId="0" applyFont="1" applyBorder="1" applyAlignment="1">
      <alignment horizontal="center"/>
    </xf>
    <xf numFmtId="0" fontId="3" fillId="0" borderId="4" xfId="0" applyFont="1" applyBorder="1" applyAlignment="1">
      <alignment horizontal="center"/>
    </xf>
    <xf numFmtId="0" fontId="3" fillId="0" borderId="61" xfId="0" applyFont="1" applyBorder="1" applyAlignment="1">
      <alignment horizontal="center"/>
    </xf>
    <xf numFmtId="0" fontId="3" fillId="0" borderId="8" xfId="0" applyFont="1" applyBorder="1" applyAlignment="1">
      <alignment horizontal="center"/>
    </xf>
    <xf numFmtId="0" fontId="5" fillId="0" borderId="55" xfId="0" applyFont="1" applyBorder="1" applyAlignment="1">
      <alignment horizontal="left" vertical="center"/>
    </xf>
    <xf numFmtId="0" fontId="6" fillId="0" borderId="56" xfId="0" applyFont="1" applyBorder="1" applyAlignment="1">
      <alignment horizontal="left" vertical="center"/>
    </xf>
    <xf numFmtId="0" fontId="3" fillId="0" borderId="57" xfId="0" applyFont="1" applyBorder="1"/>
    <xf numFmtId="0" fontId="6" fillId="0" borderId="58" xfId="0" applyFont="1" applyBorder="1" applyAlignment="1">
      <alignment horizontal="center" vertical="center"/>
    </xf>
    <xf numFmtId="0" fontId="3" fillId="0" borderId="59" xfId="0" applyFont="1" applyBorder="1"/>
    <xf numFmtId="0" fontId="14" fillId="0" borderId="0" xfId="0" applyFont="1" applyAlignment="1">
      <alignment horizontal="center" vertical="center" wrapText="1"/>
    </xf>
    <xf numFmtId="0" fontId="0" fillId="0" borderId="0" xfId="0"/>
    <xf numFmtId="0" fontId="6" fillId="0" borderId="51" xfId="0" applyFont="1" applyBorder="1" applyAlignment="1">
      <alignment horizontal="center" vertical="center"/>
    </xf>
    <xf numFmtId="0" fontId="3" fillId="0" borderId="53" xfId="0" applyFont="1" applyBorder="1"/>
    <xf numFmtId="0" fontId="6" fillId="0" borderId="52" xfId="0" applyFont="1" applyBorder="1" applyAlignment="1">
      <alignment horizontal="center" vertical="center" wrapText="1"/>
    </xf>
    <xf numFmtId="0" fontId="6" fillId="0" borderId="14" xfId="0" applyFont="1" applyBorder="1" applyAlignment="1">
      <alignment horizontal="center" vertical="center"/>
    </xf>
    <xf numFmtId="0" fontId="5" fillId="0" borderId="54" xfId="0" applyFont="1" applyBorder="1" applyAlignment="1">
      <alignment horizontal="left" vertical="center"/>
    </xf>
    <xf numFmtId="0" fontId="6" fillId="0" borderId="20" xfId="0" applyFont="1" applyBorder="1" applyAlignment="1">
      <alignment horizontal="center" vertical="center"/>
    </xf>
    <xf numFmtId="0" fontId="19" fillId="2" borderId="44" xfId="0" applyFont="1" applyFill="1" applyBorder="1" applyAlignment="1">
      <alignment horizontal="center" vertical="center"/>
    </xf>
    <xf numFmtId="0" fontId="20" fillId="0" borderId="45" xfId="0" applyFont="1" applyBorder="1"/>
    <xf numFmtId="0" fontId="20" fillId="0" borderId="46" xfId="0" applyFont="1" applyBorder="1"/>
    <xf numFmtId="0" fontId="1" fillId="0" borderId="10" xfId="0" applyFont="1" applyBorder="1"/>
    <xf numFmtId="0" fontId="3" fillId="0" borderId="12" xfId="0" applyFont="1" applyBorder="1"/>
    <xf numFmtId="0" fontId="1" fillId="0" borderId="44" xfId="0" applyFont="1" applyBorder="1"/>
    <xf numFmtId="0" fontId="1" fillId="0" borderId="62" xfId="0" applyFont="1" applyBorder="1" applyAlignment="1">
      <alignment horizontal="center"/>
    </xf>
    <xf numFmtId="0" fontId="12" fillId="0" borderId="11" xfId="0" applyFont="1" applyBorder="1" applyAlignment="1">
      <alignment horizontal="center"/>
    </xf>
    <xf numFmtId="0" fontId="9" fillId="0" borderId="44" xfId="0" applyFont="1" applyBorder="1" applyAlignment="1">
      <alignment horizontal="left" vertical="center"/>
    </xf>
    <xf numFmtId="0" fontId="4" fillId="6" borderId="44" xfId="0" applyFont="1" applyFill="1" applyBorder="1" applyAlignment="1">
      <alignment horizontal="center" vertical="center"/>
    </xf>
  </cellXfs>
  <cellStyles count="1">
    <cellStyle name="Normal" xfId="0" builtinId="0"/>
  </cellStyles>
  <dxfs count="7">
    <dxf>
      <fill>
        <patternFill patternType="solid">
          <fgColor rgb="FFFFFF00"/>
          <bgColor rgb="FFFFFF00"/>
        </patternFill>
      </fill>
    </dxf>
    <dxf>
      <fill>
        <patternFill patternType="solid">
          <fgColor rgb="FFFABF8F"/>
          <bgColor rgb="FFFABF8F"/>
        </patternFill>
      </fill>
    </dxf>
    <dxf>
      <fill>
        <patternFill patternType="solid">
          <fgColor rgb="FFFF0000"/>
          <bgColor rgb="FFFF0000"/>
        </patternFill>
      </fill>
    </dxf>
    <dxf>
      <fill>
        <patternFill patternType="solid">
          <fgColor rgb="FFFF0000"/>
          <bgColor rgb="FFFF0000"/>
        </patternFill>
      </fill>
    </dxf>
    <dxf>
      <fill>
        <patternFill patternType="solid">
          <fgColor theme="9"/>
          <bgColor theme="9"/>
        </patternFill>
      </fill>
    </dxf>
    <dxf>
      <fill>
        <patternFill patternType="solid">
          <fgColor rgb="FFFFFF00"/>
          <bgColor rgb="FFFFFF00"/>
        </patternFill>
      </fill>
    </dxf>
    <dxf>
      <fill>
        <patternFill patternType="solid">
          <fgColor rgb="FF548DD4"/>
          <bgColor rgb="FF548DD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472440</xdr:colOff>
      <xdr:row>0</xdr:row>
      <xdr:rowOff>0</xdr:rowOff>
    </xdr:from>
    <xdr:to>
      <xdr:col>0</xdr:col>
      <xdr:colOff>1646365</xdr:colOff>
      <xdr:row>1</xdr:row>
      <xdr:rowOff>175260</xdr:rowOff>
    </xdr:to>
    <xdr:pic>
      <xdr:nvPicPr>
        <xdr:cNvPr id="2" name="Imagen 1">
          <a:extLst>
            <a:ext uri="{FF2B5EF4-FFF2-40B4-BE49-F238E27FC236}">
              <a16:creationId xmlns:a16="http://schemas.microsoft.com/office/drawing/2014/main" id="{9719F844-C09B-422E-9ED2-3C81B1743F13}"/>
            </a:ext>
          </a:extLst>
        </xdr:cNvPr>
        <xdr:cNvPicPr>
          <a:picLocks noChangeAspect="1"/>
        </xdr:cNvPicPr>
      </xdr:nvPicPr>
      <xdr:blipFill>
        <a:blip xmlns:r="http://schemas.openxmlformats.org/officeDocument/2006/relationships" r:embed="rId1"/>
        <a:stretch>
          <a:fillRect/>
        </a:stretch>
      </xdr:blipFill>
      <xdr:spPr>
        <a:xfrm>
          <a:off x="472440" y="0"/>
          <a:ext cx="1173925" cy="518160"/>
        </a:xfrm>
        <a:prstGeom prst="rect">
          <a:avLst/>
        </a:prstGeom>
      </xdr:spPr>
    </xdr:pic>
    <xdr:clientData/>
  </xdr:twoCellAnchor>
  <xdr:twoCellAnchor>
    <xdr:from>
      <xdr:col>0</xdr:col>
      <xdr:colOff>0</xdr:colOff>
      <xdr:row>1</xdr:row>
      <xdr:rowOff>22860</xdr:rowOff>
    </xdr:from>
    <xdr:to>
      <xdr:col>1</xdr:col>
      <xdr:colOff>76201</xdr:colOff>
      <xdr:row>3</xdr:row>
      <xdr:rowOff>136312</xdr:rowOff>
    </xdr:to>
    <xdr:sp macro="" textlink="">
      <xdr:nvSpPr>
        <xdr:cNvPr id="6" name="CuadroTexto 5">
          <a:extLst>
            <a:ext uri="{FF2B5EF4-FFF2-40B4-BE49-F238E27FC236}">
              <a16:creationId xmlns:a16="http://schemas.microsoft.com/office/drawing/2014/main" id="{57725401-D779-4F0D-9D7B-A1B534E7B11F}"/>
            </a:ext>
          </a:extLst>
        </xdr:cNvPr>
        <xdr:cNvSpPr txBox="1"/>
      </xdr:nvSpPr>
      <xdr:spPr>
        <a:xfrm>
          <a:off x="0" y="365760"/>
          <a:ext cx="2232661" cy="8906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000">
              <a:latin typeface="Arial" panose="020B0604020202020204" pitchFamily="34" charset="0"/>
              <a:cs typeface="Arial" panose="020B0604020202020204" pitchFamily="34" charset="0"/>
            </a:rPr>
            <a:t>Instituto</a:t>
          </a:r>
          <a:r>
            <a:rPr lang="es-CO" sz="1000" baseline="0">
              <a:latin typeface="Arial" panose="020B0604020202020204" pitchFamily="34" charset="0"/>
              <a:cs typeface="Arial" panose="020B0604020202020204" pitchFamily="34" charset="0"/>
            </a:rPr>
            <a:t> Municipal del Deporte y la Recreación de Guadalajara de Buga - </a:t>
          </a:r>
          <a:r>
            <a:rPr lang="es-CO" sz="1000" b="1" baseline="0">
              <a:latin typeface="Arial" panose="020B0604020202020204" pitchFamily="34" charset="0"/>
              <a:cs typeface="Arial" panose="020B0604020202020204" pitchFamily="34" charset="0"/>
            </a:rPr>
            <a:t>IMDER BUGA</a:t>
          </a:r>
          <a:endParaRPr lang="es-CO" sz="1000" b="1">
            <a:latin typeface="Arial" panose="020B0604020202020204" pitchFamily="34" charset="0"/>
            <a:cs typeface="Arial" panose="020B0604020202020204" pitchFamily="34" charset="0"/>
          </a:endParaRPr>
        </a:p>
      </xdr:txBody>
    </xdr:sp>
    <xdr:clientData/>
  </xdr:twoCellAnchor>
  <xdr:twoCellAnchor editAs="oneCell">
    <xdr:from>
      <xdr:col>5</xdr:col>
      <xdr:colOff>245580</xdr:colOff>
      <xdr:row>0</xdr:row>
      <xdr:rowOff>137160</xdr:rowOff>
    </xdr:from>
    <xdr:to>
      <xdr:col>5</xdr:col>
      <xdr:colOff>1602739</xdr:colOff>
      <xdr:row>2</xdr:row>
      <xdr:rowOff>196888</xdr:rowOff>
    </xdr:to>
    <xdr:pic>
      <xdr:nvPicPr>
        <xdr:cNvPr id="7" name="Imagen 6">
          <a:extLst>
            <a:ext uri="{FF2B5EF4-FFF2-40B4-BE49-F238E27FC236}">
              <a16:creationId xmlns:a16="http://schemas.microsoft.com/office/drawing/2014/main" id="{CB146BE1-F472-43A6-BAA6-8296DBE905E5}"/>
            </a:ext>
          </a:extLst>
        </xdr:cNvPr>
        <xdr:cNvPicPr>
          <a:picLocks noChangeAspect="1"/>
        </xdr:cNvPicPr>
      </xdr:nvPicPr>
      <xdr:blipFill>
        <a:blip xmlns:r="http://schemas.openxmlformats.org/officeDocument/2006/relationships" r:embed="rId2"/>
        <a:stretch>
          <a:fillRect/>
        </a:stretch>
      </xdr:blipFill>
      <xdr:spPr>
        <a:xfrm>
          <a:off x="10060140" y="137160"/>
          <a:ext cx="1357159" cy="7455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1009650</xdr:colOff>
      <xdr:row>0</xdr:row>
      <xdr:rowOff>66675</xdr:rowOff>
    </xdr:from>
    <xdr:to>
      <xdr:col>2</xdr:col>
      <xdr:colOff>1089660</xdr:colOff>
      <xdr:row>1</xdr:row>
      <xdr:rowOff>203694</xdr:rowOff>
    </xdr:to>
    <xdr:pic>
      <xdr:nvPicPr>
        <xdr:cNvPr id="2" name="Imagen 1">
          <a:extLst>
            <a:ext uri="{FF2B5EF4-FFF2-40B4-BE49-F238E27FC236}">
              <a16:creationId xmlns:a16="http://schemas.microsoft.com/office/drawing/2014/main" id="{05DB45C5-1C4F-4A99-B349-5042A71BDFB7}"/>
            </a:ext>
          </a:extLst>
        </xdr:cNvPr>
        <xdr:cNvPicPr>
          <a:picLocks noChangeAspect="1"/>
        </xdr:cNvPicPr>
      </xdr:nvPicPr>
      <xdr:blipFill>
        <a:blip xmlns:r="http://schemas.openxmlformats.org/officeDocument/2006/relationships" r:embed="rId1"/>
        <a:stretch>
          <a:fillRect/>
        </a:stretch>
      </xdr:blipFill>
      <xdr:spPr>
        <a:xfrm>
          <a:off x="1009650" y="66675"/>
          <a:ext cx="1432560" cy="632319"/>
        </a:xfrm>
        <a:prstGeom prst="rect">
          <a:avLst/>
        </a:prstGeom>
      </xdr:spPr>
    </xdr:pic>
    <xdr:clientData/>
  </xdr:twoCellAnchor>
  <xdr:twoCellAnchor>
    <xdr:from>
      <xdr:col>1</xdr:col>
      <xdr:colOff>571500</xdr:colOff>
      <xdr:row>1</xdr:row>
      <xdr:rowOff>76200</xdr:rowOff>
    </xdr:from>
    <xdr:to>
      <xdr:col>2</xdr:col>
      <xdr:colOff>1451611</xdr:colOff>
      <xdr:row>2</xdr:row>
      <xdr:rowOff>471592</xdr:rowOff>
    </xdr:to>
    <xdr:sp macro="" textlink="">
      <xdr:nvSpPr>
        <xdr:cNvPr id="6" name="CuadroTexto 5">
          <a:extLst>
            <a:ext uri="{FF2B5EF4-FFF2-40B4-BE49-F238E27FC236}">
              <a16:creationId xmlns:a16="http://schemas.microsoft.com/office/drawing/2014/main" id="{1B596E9B-4A91-4EBD-BB89-04F5E3BCA2E1}"/>
            </a:ext>
          </a:extLst>
        </xdr:cNvPr>
        <xdr:cNvSpPr txBox="1"/>
      </xdr:nvSpPr>
      <xdr:spPr>
        <a:xfrm>
          <a:off x="571500" y="571500"/>
          <a:ext cx="2232661" cy="8906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a:latin typeface="Arial" panose="020B0604020202020204" pitchFamily="34" charset="0"/>
              <a:cs typeface="Arial" panose="020B0604020202020204" pitchFamily="34" charset="0"/>
            </a:rPr>
            <a:t>Instituto</a:t>
          </a:r>
          <a:r>
            <a:rPr lang="es-CO" sz="1100" baseline="0">
              <a:latin typeface="Arial" panose="020B0604020202020204" pitchFamily="34" charset="0"/>
              <a:cs typeface="Arial" panose="020B0604020202020204" pitchFamily="34" charset="0"/>
            </a:rPr>
            <a:t> Municipal del Deporte y la Recreación de Guadalajara de Buga - </a:t>
          </a:r>
          <a:r>
            <a:rPr lang="es-CO" sz="1100" b="1" baseline="0">
              <a:latin typeface="Arial" panose="020B0604020202020204" pitchFamily="34" charset="0"/>
              <a:cs typeface="Arial" panose="020B0604020202020204" pitchFamily="34" charset="0"/>
            </a:rPr>
            <a:t>IMDER BUGA</a:t>
          </a:r>
          <a:endParaRPr lang="es-CO" sz="1100" b="1">
            <a:latin typeface="Arial" panose="020B0604020202020204" pitchFamily="34" charset="0"/>
            <a:cs typeface="Arial" panose="020B0604020202020204" pitchFamily="34" charset="0"/>
          </a:endParaRPr>
        </a:p>
      </xdr:txBody>
    </xdr:sp>
    <xdr:clientData/>
  </xdr:twoCellAnchor>
  <xdr:twoCellAnchor editAs="oneCell">
    <xdr:from>
      <xdr:col>22</xdr:col>
      <xdr:colOff>714375</xdr:colOff>
      <xdr:row>0</xdr:row>
      <xdr:rowOff>304800</xdr:rowOff>
    </xdr:from>
    <xdr:to>
      <xdr:col>23</xdr:col>
      <xdr:colOff>534034</xdr:colOff>
      <xdr:row>2</xdr:row>
      <xdr:rowOff>219748</xdr:rowOff>
    </xdr:to>
    <xdr:pic>
      <xdr:nvPicPr>
        <xdr:cNvPr id="7" name="Imagen 6">
          <a:extLst>
            <a:ext uri="{FF2B5EF4-FFF2-40B4-BE49-F238E27FC236}">
              <a16:creationId xmlns:a16="http://schemas.microsoft.com/office/drawing/2014/main" id="{1B387495-E5EC-41EF-86BC-4E7F7F96F0FA}"/>
            </a:ext>
          </a:extLst>
        </xdr:cNvPr>
        <xdr:cNvPicPr>
          <a:picLocks noChangeAspect="1"/>
        </xdr:cNvPicPr>
      </xdr:nvPicPr>
      <xdr:blipFill>
        <a:blip xmlns:r="http://schemas.openxmlformats.org/officeDocument/2006/relationships" r:embed="rId2"/>
        <a:stretch>
          <a:fillRect/>
        </a:stretch>
      </xdr:blipFill>
      <xdr:spPr>
        <a:xfrm>
          <a:off x="26555700" y="304800"/>
          <a:ext cx="1648459" cy="90554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312420</xdr:colOff>
      <xdr:row>0</xdr:row>
      <xdr:rowOff>184178</xdr:rowOff>
    </xdr:from>
    <xdr:to>
      <xdr:col>7</xdr:col>
      <xdr:colOff>1625599</xdr:colOff>
      <xdr:row>2</xdr:row>
      <xdr:rowOff>219747</xdr:rowOff>
    </xdr:to>
    <xdr:pic>
      <xdr:nvPicPr>
        <xdr:cNvPr id="2" name="Imagen 1">
          <a:extLst>
            <a:ext uri="{FF2B5EF4-FFF2-40B4-BE49-F238E27FC236}">
              <a16:creationId xmlns:a16="http://schemas.microsoft.com/office/drawing/2014/main" id="{6A1B3F4D-FB9F-4B48-98CE-738FE4915F78}"/>
            </a:ext>
          </a:extLst>
        </xdr:cNvPr>
        <xdr:cNvPicPr>
          <a:picLocks noChangeAspect="1"/>
        </xdr:cNvPicPr>
      </xdr:nvPicPr>
      <xdr:blipFill>
        <a:blip xmlns:r="http://schemas.openxmlformats.org/officeDocument/2006/relationships" r:embed="rId1"/>
        <a:stretch>
          <a:fillRect/>
        </a:stretch>
      </xdr:blipFill>
      <xdr:spPr>
        <a:xfrm>
          <a:off x="9083040" y="184178"/>
          <a:ext cx="1313179" cy="721369"/>
        </a:xfrm>
        <a:prstGeom prst="rect">
          <a:avLst/>
        </a:prstGeom>
      </xdr:spPr>
    </xdr:pic>
    <xdr:clientData/>
  </xdr:twoCellAnchor>
  <xdr:twoCellAnchor editAs="oneCell">
    <xdr:from>
      <xdr:col>1</xdr:col>
      <xdr:colOff>449580</xdr:colOff>
      <xdr:row>0</xdr:row>
      <xdr:rowOff>0</xdr:rowOff>
    </xdr:from>
    <xdr:to>
      <xdr:col>1</xdr:col>
      <xdr:colOff>1537187</xdr:colOff>
      <xdr:row>1</xdr:row>
      <xdr:rowOff>137160</xdr:rowOff>
    </xdr:to>
    <xdr:pic>
      <xdr:nvPicPr>
        <xdr:cNvPr id="6" name="Imagen 5">
          <a:extLst>
            <a:ext uri="{FF2B5EF4-FFF2-40B4-BE49-F238E27FC236}">
              <a16:creationId xmlns:a16="http://schemas.microsoft.com/office/drawing/2014/main" id="{DA1BBF2E-C07A-4C41-9E35-11293BE7F818}"/>
            </a:ext>
          </a:extLst>
        </xdr:cNvPr>
        <xdr:cNvPicPr>
          <a:picLocks noChangeAspect="1"/>
        </xdr:cNvPicPr>
      </xdr:nvPicPr>
      <xdr:blipFill>
        <a:blip xmlns:r="http://schemas.openxmlformats.org/officeDocument/2006/relationships" r:embed="rId2"/>
        <a:stretch>
          <a:fillRect/>
        </a:stretch>
      </xdr:blipFill>
      <xdr:spPr>
        <a:xfrm>
          <a:off x="449580" y="0"/>
          <a:ext cx="1087607" cy="480060"/>
        </a:xfrm>
        <a:prstGeom prst="rect">
          <a:avLst/>
        </a:prstGeom>
      </xdr:spPr>
    </xdr:pic>
    <xdr:clientData/>
  </xdr:twoCellAnchor>
  <xdr:twoCellAnchor>
    <xdr:from>
      <xdr:col>0</xdr:col>
      <xdr:colOff>0</xdr:colOff>
      <xdr:row>1</xdr:row>
      <xdr:rowOff>68580</xdr:rowOff>
    </xdr:from>
    <xdr:to>
      <xdr:col>1</xdr:col>
      <xdr:colOff>2004061</xdr:colOff>
      <xdr:row>3</xdr:row>
      <xdr:rowOff>137160</xdr:rowOff>
    </xdr:to>
    <xdr:sp macro="" textlink="">
      <xdr:nvSpPr>
        <xdr:cNvPr id="7" name="CuadroTexto 6">
          <a:extLst>
            <a:ext uri="{FF2B5EF4-FFF2-40B4-BE49-F238E27FC236}">
              <a16:creationId xmlns:a16="http://schemas.microsoft.com/office/drawing/2014/main" id="{7CBB03AB-7D9F-4865-B7D7-FBF095F2665D}"/>
            </a:ext>
          </a:extLst>
        </xdr:cNvPr>
        <xdr:cNvSpPr txBox="1"/>
      </xdr:nvSpPr>
      <xdr:spPr>
        <a:xfrm>
          <a:off x="0" y="411480"/>
          <a:ext cx="2004061" cy="845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000">
              <a:latin typeface="Arial" panose="020B0604020202020204" pitchFamily="34" charset="0"/>
              <a:cs typeface="Arial" panose="020B0604020202020204" pitchFamily="34" charset="0"/>
            </a:rPr>
            <a:t>Instituto</a:t>
          </a:r>
          <a:r>
            <a:rPr lang="es-CO" sz="1000" baseline="0">
              <a:latin typeface="Arial" panose="020B0604020202020204" pitchFamily="34" charset="0"/>
              <a:cs typeface="Arial" panose="020B0604020202020204" pitchFamily="34" charset="0"/>
            </a:rPr>
            <a:t> Municipal del Deporte y la Recreación de Guadalajara de Buga - </a:t>
          </a:r>
          <a:r>
            <a:rPr lang="es-CO" sz="1000" b="1" baseline="0">
              <a:latin typeface="Arial" panose="020B0604020202020204" pitchFamily="34" charset="0"/>
              <a:cs typeface="Arial" panose="020B0604020202020204" pitchFamily="34" charset="0"/>
            </a:rPr>
            <a:t>IMDER BUGA</a:t>
          </a:r>
          <a:endParaRPr lang="es-CO" sz="1000" b="1">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99"/>
  <sheetViews>
    <sheetView workbookViewId="0">
      <selection activeCell="G3" sqref="G3"/>
    </sheetView>
  </sheetViews>
  <sheetFormatPr baseColWidth="10" defaultColWidth="14.44140625" defaultRowHeight="15" customHeight="1" x14ac:dyDescent="0.3"/>
  <cols>
    <col min="1" max="1" width="31.44140625" customWidth="1"/>
    <col min="2" max="2" width="25.6640625" customWidth="1"/>
    <col min="3" max="3" width="34.6640625" customWidth="1"/>
    <col min="4" max="7" width="25.6640625" customWidth="1"/>
    <col min="8" max="26" width="10.6640625" customWidth="1"/>
  </cols>
  <sheetData>
    <row r="1" spans="1:7" ht="27" customHeight="1" x14ac:dyDescent="0.3">
      <c r="A1" s="105"/>
      <c r="B1" s="122" t="s">
        <v>0</v>
      </c>
      <c r="C1" s="122"/>
      <c r="D1" s="122"/>
      <c r="E1" s="122"/>
      <c r="F1" s="123"/>
      <c r="G1" s="101" t="s">
        <v>139</v>
      </c>
    </row>
    <row r="2" spans="1:7" ht="27" customHeight="1" x14ac:dyDescent="0.3">
      <c r="A2" s="106"/>
      <c r="B2" s="122"/>
      <c r="C2" s="122"/>
      <c r="D2" s="122"/>
      <c r="E2" s="122"/>
      <c r="F2" s="123"/>
      <c r="G2" s="96" t="s">
        <v>123</v>
      </c>
    </row>
    <row r="3" spans="1:7" ht="34.5" customHeight="1" x14ac:dyDescent="0.3">
      <c r="A3" s="106"/>
      <c r="B3" s="122"/>
      <c r="C3" s="122"/>
      <c r="D3" s="122"/>
      <c r="E3" s="122"/>
      <c r="F3" s="123"/>
      <c r="G3" s="96" t="s">
        <v>140</v>
      </c>
    </row>
    <row r="5" spans="1:7" ht="37.5" customHeight="1" x14ac:dyDescent="0.3">
      <c r="A5" s="1" t="s">
        <v>1</v>
      </c>
      <c r="B5" s="107" t="s">
        <v>124</v>
      </c>
      <c r="C5" s="108"/>
      <c r="D5" s="109"/>
      <c r="E5" s="2" t="s">
        <v>2</v>
      </c>
      <c r="F5" s="107" t="s">
        <v>125</v>
      </c>
      <c r="G5" s="110"/>
    </row>
    <row r="6" spans="1:7" ht="78" customHeight="1" x14ac:dyDescent="0.3">
      <c r="A6" s="3" t="s">
        <v>3</v>
      </c>
      <c r="B6" s="111" t="s">
        <v>142</v>
      </c>
      <c r="C6" s="112"/>
      <c r="D6" s="113"/>
      <c r="E6" s="4" t="s">
        <v>4</v>
      </c>
      <c r="F6" s="114" t="s">
        <v>143</v>
      </c>
      <c r="G6" s="115"/>
    </row>
    <row r="8" spans="1:7" ht="14.4" x14ac:dyDescent="0.3">
      <c r="A8" s="103" t="s">
        <v>5</v>
      </c>
      <c r="B8" s="104"/>
      <c r="C8" s="116" t="s">
        <v>6</v>
      </c>
      <c r="D8" s="118" t="s">
        <v>7</v>
      </c>
      <c r="E8" s="118" t="s">
        <v>8</v>
      </c>
      <c r="F8" s="118" t="s">
        <v>9</v>
      </c>
      <c r="G8" s="120" t="s">
        <v>10</v>
      </c>
    </row>
    <row r="9" spans="1:7" thickBot="1" x14ac:dyDescent="0.35">
      <c r="A9" s="5" t="s">
        <v>11</v>
      </c>
      <c r="B9" s="6" t="s">
        <v>12</v>
      </c>
      <c r="C9" s="117"/>
      <c r="D9" s="119"/>
      <c r="E9" s="119"/>
      <c r="F9" s="119"/>
      <c r="G9" s="121"/>
    </row>
    <row r="10" spans="1:7" ht="87" thickTop="1" x14ac:dyDescent="0.3">
      <c r="A10" s="7" t="s">
        <v>16</v>
      </c>
      <c r="B10" s="8" t="s">
        <v>14</v>
      </c>
      <c r="C10" s="97" t="s">
        <v>126</v>
      </c>
      <c r="D10" s="8" t="s">
        <v>15</v>
      </c>
      <c r="E10" s="8" t="s">
        <v>15</v>
      </c>
      <c r="F10" s="8" t="s">
        <v>15</v>
      </c>
      <c r="G10" s="10" t="s">
        <v>15</v>
      </c>
    </row>
    <row r="11" spans="1:7" ht="86.4" x14ac:dyDescent="0.3">
      <c r="A11" s="11" t="s">
        <v>16</v>
      </c>
      <c r="B11" s="12" t="s">
        <v>14</v>
      </c>
      <c r="C11" s="98" t="s">
        <v>127</v>
      </c>
      <c r="D11" s="12" t="s">
        <v>15</v>
      </c>
      <c r="E11" s="12" t="s">
        <v>15</v>
      </c>
      <c r="F11" s="12" t="s">
        <v>15</v>
      </c>
      <c r="G11" s="13" t="s">
        <v>15</v>
      </c>
    </row>
    <row r="12" spans="1:7" hidden="1" thickBot="1" x14ac:dyDescent="0.35">
      <c r="A12" s="14"/>
      <c r="B12" s="15"/>
      <c r="C12" s="99"/>
      <c r="D12" s="15"/>
      <c r="E12" s="15"/>
      <c r="F12" s="15"/>
      <c r="G12" s="16"/>
    </row>
    <row r="13" spans="1:7" ht="14.4" hidden="1" x14ac:dyDescent="0.3">
      <c r="A13" s="17"/>
      <c r="B13" s="18"/>
      <c r="C13" s="19"/>
      <c r="D13" s="18"/>
      <c r="E13" s="18"/>
      <c r="F13" s="18"/>
      <c r="G13" s="20"/>
    </row>
    <row r="14" spans="1:7" ht="14.4" hidden="1" x14ac:dyDescent="0.3">
      <c r="A14" s="21"/>
      <c r="B14" s="9"/>
      <c r="C14" s="62"/>
      <c r="D14" s="9"/>
      <c r="E14" s="9"/>
      <c r="F14" s="9"/>
      <c r="G14" s="22"/>
    </row>
    <row r="15" spans="1:7" ht="14.4" hidden="1" x14ac:dyDescent="0.3">
      <c r="A15" s="21"/>
      <c r="B15" s="9"/>
      <c r="C15" s="9" t="s">
        <v>18</v>
      </c>
      <c r="D15" s="9"/>
      <c r="E15" s="9"/>
      <c r="F15" s="9"/>
      <c r="G15" s="22"/>
    </row>
    <row r="16" spans="1:7" ht="14.4" hidden="1" x14ac:dyDescent="0.3">
      <c r="A16" s="21"/>
      <c r="B16" s="9"/>
      <c r="C16" s="9" t="s">
        <v>19</v>
      </c>
      <c r="D16" s="9"/>
      <c r="E16" s="9"/>
      <c r="F16" s="9"/>
      <c r="G16" s="22"/>
    </row>
    <row r="17" spans="1:7" ht="14.4" hidden="1" x14ac:dyDescent="0.3">
      <c r="A17" s="21"/>
      <c r="B17" s="9"/>
      <c r="C17" s="9" t="s">
        <v>20</v>
      </c>
      <c r="D17" s="9"/>
      <c r="E17" s="9"/>
      <c r="F17" s="9"/>
      <c r="G17" s="22"/>
    </row>
    <row r="18" spans="1:7" ht="14.4" hidden="1" x14ac:dyDescent="0.3">
      <c r="A18" s="21"/>
      <c r="B18" s="9"/>
      <c r="C18" s="9" t="s">
        <v>21</v>
      </c>
      <c r="D18" s="9"/>
      <c r="E18" s="9"/>
      <c r="F18" s="9"/>
      <c r="G18" s="22"/>
    </row>
    <row r="19" spans="1:7" ht="14.4" hidden="1" x14ac:dyDescent="0.3">
      <c r="A19" s="21"/>
      <c r="B19" s="9"/>
      <c r="C19" s="9" t="s">
        <v>22</v>
      </c>
      <c r="D19" s="9"/>
      <c r="E19" s="9"/>
      <c r="F19" s="9"/>
      <c r="G19" s="22"/>
    </row>
    <row r="20" spans="1:7" ht="14.4" hidden="1" x14ac:dyDescent="0.3">
      <c r="A20" s="21"/>
      <c r="B20" s="9"/>
      <c r="C20" s="9" t="s">
        <v>23</v>
      </c>
      <c r="D20" s="9"/>
      <c r="E20" s="9"/>
      <c r="F20" s="9"/>
      <c r="G20" s="22"/>
    </row>
    <row r="21" spans="1:7" ht="14.4" hidden="1" x14ac:dyDescent="0.3">
      <c r="A21" s="21"/>
      <c r="B21" s="9"/>
      <c r="C21" s="9" t="s">
        <v>24</v>
      </c>
      <c r="D21" s="9"/>
      <c r="E21" s="9"/>
      <c r="F21" s="9"/>
      <c r="G21" s="22"/>
    </row>
    <row r="22" spans="1:7" ht="14.4" hidden="1" x14ac:dyDescent="0.3">
      <c r="A22" s="21"/>
      <c r="B22" s="9"/>
      <c r="C22" s="9" t="s">
        <v>25</v>
      </c>
      <c r="D22" s="9"/>
      <c r="E22" s="9"/>
      <c r="F22" s="9"/>
      <c r="G22" s="22"/>
    </row>
    <row r="23" spans="1:7" ht="14.4" hidden="1" x14ac:dyDescent="0.3">
      <c r="A23" s="21"/>
      <c r="B23" s="9"/>
      <c r="C23" s="9" t="s">
        <v>26</v>
      </c>
      <c r="D23" s="9"/>
      <c r="E23" s="9"/>
      <c r="F23" s="9"/>
      <c r="G23" s="22"/>
    </row>
    <row r="24" spans="1:7" ht="14.4" hidden="1" x14ac:dyDescent="0.3">
      <c r="A24" s="21"/>
      <c r="B24" s="9"/>
      <c r="C24" s="9" t="s">
        <v>27</v>
      </c>
      <c r="D24" s="9"/>
      <c r="E24" s="9"/>
      <c r="F24" s="9"/>
      <c r="G24" s="22"/>
    </row>
    <row r="25" spans="1:7" ht="14.4" hidden="1" x14ac:dyDescent="0.3">
      <c r="A25" s="21"/>
      <c r="B25" s="9"/>
      <c r="C25" s="9" t="s">
        <v>28</v>
      </c>
      <c r="D25" s="9"/>
      <c r="E25" s="9"/>
      <c r="F25" s="9"/>
      <c r="G25" s="22"/>
    </row>
    <row r="26" spans="1:7" ht="14.4" hidden="1" x14ac:dyDescent="0.3">
      <c r="A26" s="21"/>
      <c r="B26" s="9"/>
      <c r="C26" s="9" t="s">
        <v>29</v>
      </c>
      <c r="D26" s="9"/>
      <c r="E26" s="9"/>
      <c r="F26" s="9"/>
      <c r="G26" s="22"/>
    </row>
    <row r="27" spans="1:7" ht="14.4" hidden="1" x14ac:dyDescent="0.3">
      <c r="A27" s="21"/>
      <c r="B27" s="9"/>
      <c r="C27" s="9" t="s">
        <v>30</v>
      </c>
      <c r="D27" s="9"/>
      <c r="E27" s="9"/>
      <c r="F27" s="9"/>
      <c r="G27" s="22"/>
    </row>
    <row r="28" spans="1:7" ht="14.4" hidden="1" x14ac:dyDescent="0.3">
      <c r="A28" s="21"/>
      <c r="B28" s="9"/>
      <c r="C28" s="9" t="s">
        <v>31</v>
      </c>
      <c r="D28" s="9"/>
      <c r="E28" s="9"/>
      <c r="F28" s="9"/>
      <c r="G28" s="22"/>
    </row>
    <row r="29" spans="1:7" ht="14.4" hidden="1" x14ac:dyDescent="0.3">
      <c r="A29" s="21"/>
      <c r="B29" s="9"/>
      <c r="C29" s="9" t="s">
        <v>32</v>
      </c>
      <c r="D29" s="9"/>
      <c r="E29" s="9"/>
      <c r="F29" s="9"/>
      <c r="G29" s="22"/>
    </row>
    <row r="30" spans="1:7" ht="14.4" hidden="1" x14ac:dyDescent="0.3">
      <c r="A30" s="21"/>
      <c r="B30" s="9"/>
      <c r="C30" s="9" t="s">
        <v>33</v>
      </c>
      <c r="D30" s="9"/>
      <c r="E30" s="9"/>
      <c r="F30" s="9"/>
      <c r="G30" s="22"/>
    </row>
    <row r="31" spans="1:7" ht="14.4" hidden="1" x14ac:dyDescent="0.3">
      <c r="A31" s="21"/>
      <c r="B31" s="9"/>
      <c r="C31" s="9" t="s">
        <v>34</v>
      </c>
      <c r="D31" s="9"/>
      <c r="E31" s="9"/>
      <c r="F31" s="9"/>
      <c r="G31" s="22"/>
    </row>
    <row r="32" spans="1:7" ht="14.4" hidden="1" x14ac:dyDescent="0.3">
      <c r="A32" s="21"/>
      <c r="B32" s="9"/>
      <c r="C32" s="9" t="s">
        <v>35</v>
      </c>
      <c r="D32" s="9"/>
      <c r="E32" s="9"/>
      <c r="F32" s="9"/>
      <c r="G32" s="22"/>
    </row>
    <row r="33" spans="1:7" hidden="1" thickBot="1" x14ac:dyDescent="0.35">
      <c r="A33" s="23"/>
      <c r="B33" s="24"/>
      <c r="C33" s="24"/>
      <c r="D33" s="24"/>
      <c r="E33" s="24"/>
      <c r="F33" s="24"/>
      <c r="G33" s="25"/>
    </row>
    <row r="34" spans="1:7" ht="15.75" customHeight="1" x14ac:dyDescent="0.3"/>
    <row r="35" spans="1:7" ht="15.75" customHeight="1" x14ac:dyDescent="0.3"/>
    <row r="36" spans="1:7" ht="15.75" customHeight="1" x14ac:dyDescent="0.3"/>
    <row r="37" spans="1:7" ht="15.75" customHeight="1" x14ac:dyDescent="0.3"/>
    <row r="38" spans="1:7" ht="15.75" customHeight="1" x14ac:dyDescent="0.3"/>
    <row r="39" spans="1:7" ht="15.75" customHeight="1" x14ac:dyDescent="0.3"/>
    <row r="40" spans="1:7" ht="15.75" customHeight="1" x14ac:dyDescent="0.3"/>
    <row r="41" spans="1:7" ht="15.75" customHeight="1" x14ac:dyDescent="0.3"/>
    <row r="42" spans="1:7" ht="15.75" customHeight="1" x14ac:dyDescent="0.3"/>
    <row r="43" spans="1:7" ht="15.75" customHeight="1" x14ac:dyDescent="0.3"/>
    <row r="44" spans="1:7" ht="15.75" customHeight="1" x14ac:dyDescent="0.3"/>
    <row r="45" spans="1:7" ht="15.75" customHeight="1" x14ac:dyDescent="0.3"/>
    <row r="46" spans="1:7" ht="15.75" customHeight="1" x14ac:dyDescent="0.3"/>
    <row r="47" spans="1:7" ht="15.75" customHeight="1" x14ac:dyDescent="0.3"/>
    <row r="48" spans="1:7"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spans="3:3" ht="15.75" customHeight="1" x14ac:dyDescent="0.3"/>
    <row r="82" spans="3:3" ht="15.75" customHeight="1" x14ac:dyDescent="0.3"/>
    <row r="83" spans="3:3" ht="15.75" customHeight="1" x14ac:dyDescent="0.3"/>
    <row r="84" spans="3:3" ht="15.75" customHeight="1" x14ac:dyDescent="0.3"/>
    <row r="85" spans="3:3" ht="15.75" customHeight="1" x14ac:dyDescent="0.3"/>
    <row r="86" spans="3:3" ht="15.75" customHeight="1" x14ac:dyDescent="0.3"/>
    <row r="87" spans="3:3" ht="15.75" customHeight="1" x14ac:dyDescent="0.3"/>
    <row r="88" spans="3:3" ht="15.75" customHeight="1" x14ac:dyDescent="0.3"/>
    <row r="89" spans="3:3" ht="15.75" customHeight="1" x14ac:dyDescent="0.3"/>
    <row r="90" spans="3:3" ht="15.75" hidden="1" customHeight="1" x14ac:dyDescent="0.3">
      <c r="C90" s="26" t="s">
        <v>15</v>
      </c>
    </row>
    <row r="91" spans="3:3" ht="15.75" hidden="1" customHeight="1" x14ac:dyDescent="0.3">
      <c r="C91" s="26" t="s">
        <v>36</v>
      </c>
    </row>
    <row r="92" spans="3:3" ht="15.75" hidden="1" customHeight="1" x14ac:dyDescent="0.3"/>
    <row r="93" spans="3:3" ht="15.75" hidden="1" customHeight="1" x14ac:dyDescent="0.3"/>
    <row r="94" spans="3:3" ht="15.75" hidden="1" customHeight="1" x14ac:dyDescent="0.3">
      <c r="C94" s="27" t="s">
        <v>37</v>
      </c>
    </row>
    <row r="95" spans="3:3" ht="15.75" hidden="1" customHeight="1" x14ac:dyDescent="0.3">
      <c r="C95" s="28" t="s">
        <v>38</v>
      </c>
    </row>
    <row r="96" spans="3:3" ht="15.75" hidden="1" customHeight="1" x14ac:dyDescent="0.3">
      <c r="C96" s="29" t="s">
        <v>16</v>
      </c>
    </row>
    <row r="97" spans="3:3" ht="15.75" hidden="1" customHeight="1" x14ac:dyDescent="0.3">
      <c r="C97" s="29" t="s">
        <v>13</v>
      </c>
    </row>
    <row r="98" spans="3:3" ht="15.75" hidden="1" customHeight="1" x14ac:dyDescent="0.3">
      <c r="C98" s="29" t="s">
        <v>39</v>
      </c>
    </row>
    <row r="99" spans="3:3" ht="15.75" hidden="1" customHeight="1" x14ac:dyDescent="0.3"/>
    <row r="100" spans="3:3" ht="15.75" hidden="1" customHeight="1" x14ac:dyDescent="0.3">
      <c r="C100" s="27" t="s">
        <v>40</v>
      </c>
    </row>
    <row r="101" spans="3:3" ht="15.75" hidden="1" customHeight="1" x14ac:dyDescent="0.3">
      <c r="C101" s="28" t="s">
        <v>41</v>
      </c>
    </row>
    <row r="102" spans="3:3" ht="15.75" hidden="1" customHeight="1" x14ac:dyDescent="0.3">
      <c r="C102" s="29" t="s">
        <v>42</v>
      </c>
    </row>
    <row r="103" spans="3:3" ht="15.75" hidden="1" customHeight="1" x14ac:dyDescent="0.3">
      <c r="C103" s="29" t="s">
        <v>14</v>
      </c>
    </row>
    <row r="104" spans="3:3" ht="15.75" hidden="1" customHeight="1" x14ac:dyDescent="0.3">
      <c r="C104" s="29" t="s">
        <v>43</v>
      </c>
    </row>
    <row r="105" spans="3:3" ht="15.75" hidden="1" customHeight="1" x14ac:dyDescent="0.3">
      <c r="C105" s="29" t="s">
        <v>44</v>
      </c>
    </row>
    <row r="106" spans="3:3" ht="15.75" hidden="1" customHeight="1" x14ac:dyDescent="0.3">
      <c r="C106" s="29" t="s">
        <v>17</v>
      </c>
    </row>
    <row r="107" spans="3:3" ht="15.75" hidden="1" customHeight="1" x14ac:dyDescent="0.3">
      <c r="C107" s="29" t="s">
        <v>45</v>
      </c>
    </row>
    <row r="108" spans="3:3" ht="15.75" hidden="1" customHeight="1" x14ac:dyDescent="0.3"/>
    <row r="109" spans="3:3" ht="15.75" customHeight="1" x14ac:dyDescent="0.3"/>
    <row r="110" spans="3:3" ht="15.75" customHeight="1" x14ac:dyDescent="0.3"/>
    <row r="111" spans="3:3" ht="15.75" customHeight="1" x14ac:dyDescent="0.3"/>
    <row r="112" spans="3:3"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3">
    <mergeCell ref="A8:B8"/>
    <mergeCell ref="A1:A3"/>
    <mergeCell ref="B5:D5"/>
    <mergeCell ref="F5:G5"/>
    <mergeCell ref="B6:D6"/>
    <mergeCell ref="F6:G6"/>
    <mergeCell ref="C8:C9"/>
    <mergeCell ref="D8:D9"/>
    <mergeCell ref="E8:E9"/>
    <mergeCell ref="F8:F9"/>
    <mergeCell ref="G8:G9"/>
    <mergeCell ref="B1:E3"/>
    <mergeCell ref="F1:F3"/>
  </mergeCells>
  <dataValidations count="3">
    <dataValidation type="list" allowBlank="1" showErrorMessage="1" sqref="A10:A33" xr:uid="{00000000-0002-0000-0000-000000000000}">
      <formula1>$C$95:$C$98</formula1>
    </dataValidation>
    <dataValidation type="list" allowBlank="1" showErrorMessage="1" sqref="B10:B33" xr:uid="{00000000-0002-0000-0000-000001000000}">
      <formula1>$C$101:$C$107</formula1>
    </dataValidation>
    <dataValidation type="list" allowBlank="1" showErrorMessage="1" sqref="D10:G33" xr:uid="{00000000-0002-0000-0000-000002000000}">
      <formula1>$C$90:$C$91</formula1>
    </dataValidation>
  </dataValidations>
  <pageMargins left="0.7" right="0.7" top="0.75" bottom="0.75"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999"/>
  <sheetViews>
    <sheetView tabSelected="1" topLeftCell="B1" zoomScale="80" zoomScaleNormal="80" workbookViewId="0">
      <selection activeCell="B1" sqref="B1:C3"/>
    </sheetView>
  </sheetViews>
  <sheetFormatPr baseColWidth="10" defaultColWidth="14.44140625" defaultRowHeight="15" customHeight="1" x14ac:dyDescent="0.3"/>
  <cols>
    <col min="1" max="1" width="3.5546875" hidden="1" customWidth="1"/>
    <col min="2" max="2" width="19.6640625" customWidth="1"/>
    <col min="3" max="3" width="31" customWidth="1"/>
    <col min="4" max="4" width="35.6640625" customWidth="1"/>
    <col min="5" max="5" width="39.44140625" customWidth="1"/>
    <col min="6" max="6" width="36.6640625" customWidth="1"/>
    <col min="7" max="8" width="5.6640625" customWidth="1"/>
    <col min="9" max="9" width="8.6640625" customWidth="1"/>
    <col min="10" max="10" width="13.33203125" customWidth="1"/>
    <col min="11" max="11" width="22.33203125" customWidth="1"/>
    <col min="12" max="12" width="24.6640625" customWidth="1"/>
    <col min="13" max="14" width="13.44140625" customWidth="1"/>
    <col min="15" max="16" width="10.6640625" customWidth="1"/>
    <col min="17" max="18" width="5.6640625" customWidth="1"/>
    <col min="19" max="19" width="8.6640625" customWidth="1"/>
    <col min="20" max="20" width="15.109375" customWidth="1"/>
    <col min="21" max="21" width="19.6640625" customWidth="1"/>
    <col min="22" max="22" width="30.6640625" customWidth="1"/>
    <col min="23" max="23" width="26.6640625" customWidth="1"/>
    <col min="24" max="24" width="15.6640625" customWidth="1"/>
    <col min="25" max="25" width="30.6640625" customWidth="1"/>
    <col min="26" max="26" width="18.33203125" customWidth="1"/>
    <col min="27" max="27" width="20.6640625" customWidth="1"/>
  </cols>
  <sheetData>
    <row r="1" spans="1:27" ht="39" customHeight="1" x14ac:dyDescent="0.3">
      <c r="B1" s="124"/>
      <c r="C1" s="125"/>
      <c r="D1" s="158" t="s">
        <v>46</v>
      </c>
      <c r="E1" s="159"/>
      <c r="F1" s="159"/>
      <c r="G1" s="159"/>
      <c r="H1" s="159"/>
      <c r="I1" s="159"/>
      <c r="J1" s="159"/>
      <c r="K1" s="159"/>
      <c r="L1" s="159"/>
      <c r="M1" s="159"/>
      <c r="N1" s="159"/>
      <c r="O1" s="159"/>
      <c r="P1" s="159"/>
      <c r="Q1" s="159"/>
      <c r="R1" s="159"/>
      <c r="S1" s="159"/>
      <c r="T1" s="159"/>
      <c r="U1" s="159"/>
      <c r="V1" s="159"/>
      <c r="W1" s="162"/>
      <c r="X1" s="163"/>
      <c r="Y1" s="157" t="s">
        <v>137</v>
      </c>
      <c r="Z1" s="142"/>
      <c r="AA1" s="143"/>
    </row>
    <row r="2" spans="1:27" ht="39" customHeight="1" x14ac:dyDescent="0.3">
      <c r="B2" s="126"/>
      <c r="C2" s="127"/>
      <c r="D2" s="160"/>
      <c r="E2" s="161"/>
      <c r="F2" s="161"/>
      <c r="G2" s="161"/>
      <c r="H2" s="161"/>
      <c r="I2" s="161"/>
      <c r="J2" s="161"/>
      <c r="K2" s="161"/>
      <c r="L2" s="161"/>
      <c r="M2" s="161"/>
      <c r="N2" s="161"/>
      <c r="O2" s="161"/>
      <c r="P2" s="161"/>
      <c r="Q2" s="161"/>
      <c r="R2" s="161"/>
      <c r="S2" s="161"/>
      <c r="T2" s="161"/>
      <c r="U2" s="161"/>
      <c r="V2" s="161"/>
      <c r="W2" s="164"/>
      <c r="X2" s="165"/>
      <c r="Y2" s="157" t="s">
        <v>128</v>
      </c>
      <c r="Z2" s="142"/>
      <c r="AA2" s="143"/>
    </row>
    <row r="3" spans="1:27" ht="39" customHeight="1" x14ac:dyDescent="0.3">
      <c r="B3" s="126"/>
      <c r="C3" s="127"/>
      <c r="D3" s="160"/>
      <c r="E3" s="161"/>
      <c r="F3" s="161"/>
      <c r="G3" s="161"/>
      <c r="H3" s="161"/>
      <c r="I3" s="161"/>
      <c r="J3" s="161"/>
      <c r="K3" s="161"/>
      <c r="L3" s="161"/>
      <c r="M3" s="161"/>
      <c r="N3" s="161"/>
      <c r="O3" s="161"/>
      <c r="P3" s="161"/>
      <c r="Q3" s="161"/>
      <c r="R3" s="161"/>
      <c r="S3" s="161"/>
      <c r="T3" s="161"/>
      <c r="U3" s="161"/>
      <c r="V3" s="161"/>
      <c r="W3" s="164"/>
      <c r="X3" s="165"/>
      <c r="Y3" s="157" t="s">
        <v>138</v>
      </c>
      <c r="Z3" s="142"/>
      <c r="AA3" s="143"/>
    </row>
    <row r="4" spans="1:27" thickBot="1" x14ac:dyDescent="0.35">
      <c r="B4" s="137"/>
      <c r="C4" s="138"/>
      <c r="D4" s="138"/>
      <c r="E4" s="138"/>
      <c r="F4" s="138"/>
      <c r="G4" s="138"/>
      <c r="H4" s="138"/>
      <c r="I4" s="138"/>
      <c r="J4" s="138"/>
      <c r="K4" s="138"/>
      <c r="L4" s="138"/>
      <c r="M4" s="138"/>
      <c r="N4" s="138"/>
      <c r="O4" s="138"/>
      <c r="P4" s="138"/>
      <c r="Q4" s="138"/>
      <c r="R4" s="138"/>
      <c r="S4" s="138"/>
      <c r="T4" s="138"/>
      <c r="U4" s="138"/>
      <c r="V4" s="138"/>
      <c r="W4" s="138"/>
      <c r="X4" s="125"/>
      <c r="Y4" s="155" t="s">
        <v>47</v>
      </c>
      <c r="Z4" s="138"/>
      <c r="AA4" s="125"/>
    </row>
    <row r="5" spans="1:27" ht="15.6" x14ac:dyDescent="0.3">
      <c r="A5" s="75"/>
      <c r="B5" s="128" t="s">
        <v>48</v>
      </c>
      <c r="C5" s="129"/>
      <c r="D5" s="129"/>
      <c r="E5" s="129"/>
      <c r="F5" s="130"/>
      <c r="G5" s="148" t="s">
        <v>49</v>
      </c>
      <c r="H5" s="129"/>
      <c r="I5" s="129"/>
      <c r="J5" s="129"/>
      <c r="K5" s="129"/>
      <c r="L5" s="129"/>
      <c r="M5" s="129"/>
      <c r="N5" s="129"/>
      <c r="O5" s="129"/>
      <c r="P5" s="129"/>
      <c r="Q5" s="129"/>
      <c r="R5" s="129"/>
      <c r="S5" s="129"/>
      <c r="T5" s="129"/>
      <c r="U5" s="129"/>
      <c r="V5" s="129"/>
      <c r="W5" s="130"/>
      <c r="X5" s="149" t="s">
        <v>50</v>
      </c>
      <c r="Y5" s="129"/>
      <c r="Z5" s="129"/>
      <c r="AA5" s="150"/>
    </row>
    <row r="6" spans="1:27" ht="15.6" x14ac:dyDescent="0.3">
      <c r="A6" s="76"/>
      <c r="B6" s="131" t="s">
        <v>51</v>
      </c>
      <c r="C6" s="134" t="s">
        <v>52</v>
      </c>
      <c r="D6" s="134" t="s">
        <v>53</v>
      </c>
      <c r="E6" s="134" t="s">
        <v>54</v>
      </c>
      <c r="F6" s="134" t="s">
        <v>55</v>
      </c>
      <c r="G6" s="151" t="s">
        <v>56</v>
      </c>
      <c r="H6" s="142"/>
      <c r="I6" s="142"/>
      <c r="J6" s="142"/>
      <c r="K6" s="143"/>
      <c r="L6" s="151" t="s">
        <v>57</v>
      </c>
      <c r="M6" s="142"/>
      <c r="N6" s="142"/>
      <c r="O6" s="142"/>
      <c r="P6" s="142"/>
      <c r="Q6" s="142"/>
      <c r="R6" s="142"/>
      <c r="S6" s="142"/>
      <c r="T6" s="142"/>
      <c r="U6" s="142"/>
      <c r="V6" s="142"/>
      <c r="W6" s="143"/>
      <c r="X6" s="134" t="s">
        <v>58</v>
      </c>
      <c r="Y6" s="134" t="s">
        <v>59</v>
      </c>
      <c r="Z6" s="134" t="s">
        <v>60</v>
      </c>
      <c r="AA6" s="152" t="s">
        <v>61</v>
      </c>
    </row>
    <row r="7" spans="1:27" ht="15" customHeight="1" x14ac:dyDescent="0.3">
      <c r="A7" s="76"/>
      <c r="B7" s="132"/>
      <c r="C7" s="135"/>
      <c r="D7" s="135"/>
      <c r="E7" s="135"/>
      <c r="F7" s="135"/>
      <c r="G7" s="151" t="s">
        <v>62</v>
      </c>
      <c r="H7" s="142"/>
      <c r="I7" s="142"/>
      <c r="J7" s="142"/>
      <c r="K7" s="143"/>
      <c r="L7" s="134" t="s">
        <v>63</v>
      </c>
      <c r="M7" s="156" t="s">
        <v>64</v>
      </c>
      <c r="N7" s="156" t="s">
        <v>65</v>
      </c>
      <c r="O7" s="156" t="s">
        <v>66</v>
      </c>
      <c r="P7" s="156" t="s">
        <v>67</v>
      </c>
      <c r="Q7" s="151" t="s">
        <v>68</v>
      </c>
      <c r="R7" s="142"/>
      <c r="S7" s="142"/>
      <c r="T7" s="143"/>
      <c r="U7" s="151" t="s">
        <v>69</v>
      </c>
      <c r="V7" s="142"/>
      <c r="W7" s="143"/>
      <c r="X7" s="135"/>
      <c r="Y7" s="135"/>
      <c r="Z7" s="135"/>
      <c r="AA7" s="153"/>
    </row>
    <row r="8" spans="1:27" ht="97.2" x14ac:dyDescent="0.3">
      <c r="A8" s="76"/>
      <c r="B8" s="133"/>
      <c r="C8" s="136"/>
      <c r="D8" s="136"/>
      <c r="E8" s="136"/>
      <c r="F8" s="136"/>
      <c r="G8" s="31" t="s">
        <v>70</v>
      </c>
      <c r="H8" s="31" t="s">
        <v>71</v>
      </c>
      <c r="I8" s="31" t="s">
        <v>72</v>
      </c>
      <c r="J8" s="31" t="s">
        <v>73</v>
      </c>
      <c r="K8" s="32" t="s">
        <v>74</v>
      </c>
      <c r="L8" s="136"/>
      <c r="M8" s="136"/>
      <c r="N8" s="136"/>
      <c r="O8" s="136"/>
      <c r="P8" s="136"/>
      <c r="Q8" s="31" t="s">
        <v>70</v>
      </c>
      <c r="R8" s="31" t="s">
        <v>71</v>
      </c>
      <c r="S8" s="31" t="s">
        <v>72</v>
      </c>
      <c r="T8" s="31" t="s">
        <v>73</v>
      </c>
      <c r="U8" s="33" t="s">
        <v>75</v>
      </c>
      <c r="V8" s="32" t="s">
        <v>59</v>
      </c>
      <c r="W8" s="32" t="s">
        <v>76</v>
      </c>
      <c r="X8" s="136"/>
      <c r="Y8" s="136"/>
      <c r="Z8" s="136"/>
      <c r="AA8" s="154"/>
    </row>
    <row r="9" spans="1:27" ht="361.5" customHeight="1" x14ac:dyDescent="0.3">
      <c r="A9" s="76"/>
      <c r="B9" s="34" t="str">
        <f>'1. Matriz Def Riesgo Corrupción'!B5:D5</f>
        <v>Gestión Documental</v>
      </c>
      <c r="C9" s="144" t="str">
        <f>'1. Matriz Def Riesgo Corrupción'!B6</f>
        <v>Administrar el Sistema de Gestión Documental del Instituto Municipal del Deporte y la Recreación de Guadalajara de Buga - IMDER BUGA, con el fin de garantizar de manera eficaz el manejo, custodia, preservación de la documentación interna y externa permitiendo su disposición oportuna, a si como brindar el servicio de atención e información al ciudadano, a través del sistema de PQRS, respondiendo de esta manera al cumplimiento de los fines del Instituto.</v>
      </c>
      <c r="D9" s="38" t="s">
        <v>131</v>
      </c>
      <c r="E9" s="38" t="str">
        <f>'1. Matriz Def Riesgo Corrupción'!C10</f>
        <v>Posibilidad de extracción indebida de documentos de archivo a solicitud de ciudadanos, funcionarios o entes externos, con el propósito de favorecer intereses particulares o con fines lucrativos</v>
      </c>
      <c r="F9" s="38" t="s">
        <v>130</v>
      </c>
      <c r="G9" s="35">
        <v>3</v>
      </c>
      <c r="H9" s="35">
        <v>10</v>
      </c>
      <c r="I9" s="35">
        <f t="shared" ref="I9:I32" si="0">G9*H9</f>
        <v>30</v>
      </c>
      <c r="J9" s="36" t="str">
        <f t="shared" ref="J9:J32" si="1">IF(I9=100,"Extrema",IF(I9=80,"Extrema",IF(I9=60,"Extrema",IF(I9=40,"Alta",IF(I9=50,"Alta",IF(I9=30,"Alta",IF(I9=20,"Moderada",IF(I9=25,"Moderada",IF(I9=15,"Moderada",IF(I9=10,"Baja",IF(I9=5,"Baja")))))))))))</f>
        <v>Alta</v>
      </c>
      <c r="K9" s="38" t="str">
        <f t="shared" ref="K9:K32" si="2">IF(J9="Baja","Eliminarse o Reducirse",IF(J9="Moderada","Llevar a Zona de Riesgo Baja o Eliminarlo",IF(J9="Alta","Llevar a zona de Riesgo Moderada, Baja o Eliminarlo",IF(J9="Extrema","Tratamiento Prioritario"))))</f>
        <v>Llevar a zona de Riesgo Moderada, Baja o Eliminarlo</v>
      </c>
      <c r="L9" s="94" t="s">
        <v>144</v>
      </c>
      <c r="M9" s="37" t="s">
        <v>77</v>
      </c>
      <c r="N9" s="37" t="s">
        <v>71</v>
      </c>
      <c r="O9" s="35">
        <v>80</v>
      </c>
      <c r="P9" s="35" t="str">
        <f t="shared" ref="P9:P32" si="3">IF(O9&lt;51,"0",IF(O9&gt;75,"2",IF(O9=51,"1",IF(O9=52,"1",IF(O9=53,"1",IF(O9=54,"1",IF(O9=55,"1",IF(O9=56,"1",IF(O9=57,"1",IF(O9=58,"1",IF(O9=59,"1",IF(O9=60,"1",IF(O9=61,"1",IF(O9=62,"1",IF(O9=63,"1",IF(O9=63,"1",IF(O9=64,"1",IF(O9=65,"1",IF(O9=66,"1",IF(O9=67,"1",IF(O9=68,"1",IF(O9=69,"1",IF(O9=70,"1",IF(O9=71,"1",IF(O9=72,"1",IF(O9=73,"1",IF(O9=74,"1",IF(O9=75,"1"))))))))))))))))))))))))))))</f>
        <v>2</v>
      </c>
      <c r="Q9" s="35">
        <f t="shared" ref="Q9:Q32" si="4">G9-P9</f>
        <v>1</v>
      </c>
      <c r="R9" s="35">
        <f t="shared" ref="R9:R33" si="5">H9</f>
        <v>10</v>
      </c>
      <c r="S9" s="35">
        <f t="shared" ref="S9:S32" si="6">Q9*R9</f>
        <v>10</v>
      </c>
      <c r="T9" s="36" t="str">
        <f t="shared" ref="T9:T32" si="7">IF(S9=100,"Extrema",IF(S9=80,"Extrema",IF(S9=60,"Extrema",IF(S9=40,"Alta",IF(S9=50,"Alta",IF(S9=30,"Alta",IF(S9=20,"Moderada",IF(S9=25,"Moderada",IF(S9=15,"Moderada",IF(S9=10,"Baja",IF(S9=5,"Baja")))))))))))</f>
        <v>Baja</v>
      </c>
      <c r="U9" s="38" t="s">
        <v>146</v>
      </c>
      <c r="V9" s="38" t="s">
        <v>132</v>
      </c>
      <c r="W9" s="38" t="s">
        <v>147</v>
      </c>
      <c r="X9" s="38" t="s">
        <v>146</v>
      </c>
      <c r="Y9" s="38"/>
      <c r="Z9" s="38" t="s">
        <v>133</v>
      </c>
      <c r="AA9" s="77" t="s">
        <v>134</v>
      </c>
    </row>
    <row r="10" spans="1:27" ht="409.5" customHeight="1" x14ac:dyDescent="0.3">
      <c r="A10" s="76"/>
      <c r="B10" s="34" t="str">
        <f t="shared" ref="B10:B32" si="8">B9</f>
        <v>Gestión Documental</v>
      </c>
      <c r="C10" s="145"/>
      <c r="D10" s="38" t="s">
        <v>135</v>
      </c>
      <c r="E10" s="38" t="str">
        <f>'1. Matriz Def Riesgo Corrupción'!C11</f>
        <v>Posibilidad de ocultamiento de información por parte de la responsable de archivo, para favorecer los intereses de un tercero, con el propósito de obstruir investigaciones adelantadas por los organismos de control</v>
      </c>
      <c r="F10" s="38" t="s">
        <v>130</v>
      </c>
      <c r="G10" s="35">
        <v>4</v>
      </c>
      <c r="H10" s="35">
        <v>25</v>
      </c>
      <c r="I10" s="35">
        <f t="shared" si="0"/>
        <v>100</v>
      </c>
      <c r="J10" s="36" t="str">
        <f t="shared" si="1"/>
        <v>Extrema</v>
      </c>
      <c r="K10" s="38" t="str">
        <f t="shared" si="2"/>
        <v>Tratamiento Prioritario</v>
      </c>
      <c r="L10" s="92" t="s">
        <v>145</v>
      </c>
      <c r="M10" s="37" t="s">
        <v>77</v>
      </c>
      <c r="N10" s="37" t="s">
        <v>71</v>
      </c>
      <c r="O10" s="35">
        <v>80</v>
      </c>
      <c r="P10" s="35" t="str">
        <f t="shared" si="3"/>
        <v>2</v>
      </c>
      <c r="Q10" s="35">
        <f t="shared" si="4"/>
        <v>2</v>
      </c>
      <c r="R10" s="35">
        <f t="shared" si="5"/>
        <v>25</v>
      </c>
      <c r="S10" s="35">
        <f t="shared" si="6"/>
        <v>50</v>
      </c>
      <c r="T10" s="36" t="str">
        <f t="shared" si="7"/>
        <v>Alta</v>
      </c>
      <c r="U10" s="38" t="s">
        <v>146</v>
      </c>
      <c r="V10" s="38" t="s">
        <v>136</v>
      </c>
      <c r="W10" s="38" t="s">
        <v>148</v>
      </c>
      <c r="X10" s="38" t="s">
        <v>146</v>
      </c>
      <c r="Y10" s="38"/>
      <c r="Z10" s="38" t="s">
        <v>149</v>
      </c>
      <c r="AA10" s="77" t="s">
        <v>134</v>
      </c>
    </row>
    <row r="11" spans="1:27" ht="192" hidden="1" customHeight="1" x14ac:dyDescent="0.3">
      <c r="A11" s="76"/>
      <c r="B11" s="63" t="str">
        <f t="shared" si="8"/>
        <v>Gestión Documental</v>
      </c>
      <c r="C11" s="145"/>
      <c r="D11" s="64"/>
      <c r="E11" s="64">
        <f>'1. Matriz Def Riesgo Corrupción'!C12</f>
        <v>0</v>
      </c>
      <c r="F11" s="64"/>
      <c r="G11" s="65">
        <v>2</v>
      </c>
      <c r="H11" s="65">
        <v>10</v>
      </c>
      <c r="I11" s="65">
        <f t="shared" si="0"/>
        <v>20</v>
      </c>
      <c r="J11" s="66" t="str">
        <f t="shared" si="1"/>
        <v>Moderada</v>
      </c>
      <c r="K11" s="64" t="str">
        <f t="shared" si="2"/>
        <v>Llevar a Zona de Riesgo Baja o Eliminarlo</v>
      </c>
      <c r="L11" s="64"/>
      <c r="M11" s="67" t="s">
        <v>77</v>
      </c>
      <c r="N11" s="67" t="s">
        <v>70</v>
      </c>
      <c r="O11" s="65">
        <v>60</v>
      </c>
      <c r="P11" s="65" t="str">
        <f t="shared" si="3"/>
        <v>1</v>
      </c>
      <c r="Q11" s="65">
        <f t="shared" si="4"/>
        <v>1</v>
      </c>
      <c r="R11" s="65">
        <f t="shared" si="5"/>
        <v>10</v>
      </c>
      <c r="S11" s="65">
        <f t="shared" si="6"/>
        <v>10</v>
      </c>
      <c r="T11" s="66" t="str">
        <f t="shared" si="7"/>
        <v>Baja</v>
      </c>
      <c r="U11" s="64" t="s">
        <v>122</v>
      </c>
      <c r="V11" s="64"/>
      <c r="W11" s="64"/>
      <c r="X11" s="64" t="s">
        <v>122</v>
      </c>
      <c r="Y11" s="64"/>
      <c r="Z11" s="64"/>
      <c r="AA11" s="95"/>
    </row>
    <row r="12" spans="1:27" ht="192" hidden="1" customHeight="1" x14ac:dyDescent="0.3">
      <c r="A12" s="76"/>
      <c r="B12" s="78" t="str">
        <f t="shared" si="8"/>
        <v>Gestión Documental</v>
      </c>
      <c r="C12" s="145"/>
      <c r="D12" s="78"/>
      <c r="E12" s="78">
        <f>'1. Matriz Def Riesgo Corrupción'!C13</f>
        <v>0</v>
      </c>
      <c r="F12" s="78"/>
      <c r="G12" s="79">
        <v>4</v>
      </c>
      <c r="H12" s="79">
        <v>25</v>
      </c>
      <c r="I12" s="39">
        <f t="shared" si="0"/>
        <v>100</v>
      </c>
      <c r="J12" s="80" t="str">
        <f t="shared" si="1"/>
        <v>Extrema</v>
      </c>
      <c r="K12" s="78" t="str">
        <f t="shared" si="2"/>
        <v>Tratamiento Prioritario</v>
      </c>
      <c r="L12" s="78"/>
      <c r="M12" s="81" t="s">
        <v>77</v>
      </c>
      <c r="N12" s="81" t="s">
        <v>70</v>
      </c>
      <c r="O12" s="79">
        <v>80</v>
      </c>
      <c r="P12" s="79" t="str">
        <f t="shared" si="3"/>
        <v>2</v>
      </c>
      <c r="Q12" s="79">
        <f t="shared" si="4"/>
        <v>2</v>
      </c>
      <c r="R12" s="79">
        <f t="shared" si="5"/>
        <v>25</v>
      </c>
      <c r="S12" s="79">
        <f t="shared" si="6"/>
        <v>50</v>
      </c>
      <c r="T12" s="80" t="str">
        <f t="shared" si="7"/>
        <v>Alta</v>
      </c>
      <c r="U12" s="82" t="s">
        <v>122</v>
      </c>
      <c r="V12" s="78"/>
      <c r="W12" s="78"/>
      <c r="X12" s="78"/>
      <c r="Y12" s="78"/>
      <c r="Z12" s="78"/>
      <c r="AA12" s="83"/>
    </row>
    <row r="13" spans="1:27" ht="192" hidden="1" customHeight="1" thickBot="1" x14ac:dyDescent="0.35">
      <c r="A13" s="84"/>
      <c r="B13" s="85" t="str">
        <f t="shared" si="8"/>
        <v>Gestión Documental</v>
      </c>
      <c r="C13" s="146"/>
      <c r="D13" s="85"/>
      <c r="E13" s="86">
        <f>'1. Matriz Def Riesgo Corrupción'!C14</f>
        <v>0</v>
      </c>
      <c r="F13" s="85"/>
      <c r="G13" s="87">
        <v>2</v>
      </c>
      <c r="H13" s="87">
        <v>10</v>
      </c>
      <c r="I13" s="88">
        <f t="shared" si="0"/>
        <v>20</v>
      </c>
      <c r="J13" s="89" t="str">
        <f t="shared" si="1"/>
        <v>Moderada</v>
      </c>
      <c r="K13" s="86" t="str">
        <f t="shared" si="2"/>
        <v>Llevar a Zona de Riesgo Baja o Eliminarlo</v>
      </c>
      <c r="L13" s="85"/>
      <c r="M13" s="90" t="s">
        <v>77</v>
      </c>
      <c r="N13" s="90" t="s">
        <v>71</v>
      </c>
      <c r="O13" s="87">
        <v>60</v>
      </c>
      <c r="P13" s="88" t="str">
        <f t="shared" si="3"/>
        <v>1</v>
      </c>
      <c r="Q13" s="88">
        <f t="shared" si="4"/>
        <v>1</v>
      </c>
      <c r="R13" s="88">
        <f t="shared" si="5"/>
        <v>10</v>
      </c>
      <c r="S13" s="88">
        <f t="shared" si="6"/>
        <v>10</v>
      </c>
      <c r="T13" s="89" t="str">
        <f t="shared" si="7"/>
        <v>Baja</v>
      </c>
      <c r="U13" s="85" t="s">
        <v>122</v>
      </c>
      <c r="V13" s="85"/>
      <c r="W13" s="85"/>
      <c r="X13" s="85"/>
      <c r="Y13" s="85"/>
      <c r="Z13" s="85"/>
      <c r="AA13" s="91"/>
    </row>
    <row r="14" spans="1:27" ht="14.4" hidden="1" x14ac:dyDescent="0.3">
      <c r="B14" s="68" t="str">
        <f t="shared" si="8"/>
        <v>Gestión Documental</v>
      </c>
      <c r="C14" s="69">
        <f t="shared" ref="C14:C32" si="9">C13</f>
        <v>0</v>
      </c>
      <c r="D14" s="70" t="s">
        <v>18</v>
      </c>
      <c r="E14" s="68" t="str">
        <f>'1. Matriz Def Riesgo Corrupción'!C15</f>
        <v>F</v>
      </c>
      <c r="F14" s="70"/>
      <c r="G14" s="71">
        <v>0</v>
      </c>
      <c r="H14" s="71">
        <v>10</v>
      </c>
      <c r="I14" s="72">
        <f t="shared" si="0"/>
        <v>0</v>
      </c>
      <c r="J14" s="73" t="b">
        <f t="shared" si="1"/>
        <v>0</v>
      </c>
      <c r="K14" s="68" t="b">
        <f t="shared" si="2"/>
        <v>0</v>
      </c>
      <c r="L14" s="70" t="s">
        <v>18</v>
      </c>
      <c r="M14" s="74" t="s">
        <v>77</v>
      </c>
      <c r="N14" s="74" t="s">
        <v>70</v>
      </c>
      <c r="O14" s="71">
        <v>100</v>
      </c>
      <c r="P14" s="72" t="str">
        <f t="shared" si="3"/>
        <v>2</v>
      </c>
      <c r="Q14" s="72">
        <f t="shared" si="4"/>
        <v>-2</v>
      </c>
      <c r="R14" s="72">
        <f t="shared" si="5"/>
        <v>10</v>
      </c>
      <c r="S14" s="72">
        <f t="shared" si="6"/>
        <v>-20</v>
      </c>
      <c r="T14" s="73" t="b">
        <f t="shared" si="7"/>
        <v>0</v>
      </c>
      <c r="U14" s="70"/>
      <c r="V14" s="70"/>
      <c r="W14" s="70"/>
      <c r="X14" s="70"/>
      <c r="Y14" s="70"/>
      <c r="Z14" s="70"/>
      <c r="AA14" s="70"/>
    </row>
    <row r="15" spans="1:27" ht="43.2" hidden="1" x14ac:dyDescent="0.3">
      <c r="B15" s="40" t="str">
        <f t="shared" si="8"/>
        <v>Gestión Documental</v>
      </c>
      <c r="C15" s="41">
        <f t="shared" si="9"/>
        <v>0</v>
      </c>
      <c r="D15" s="9" t="s">
        <v>19</v>
      </c>
      <c r="E15" s="40" t="str">
        <f>'1. Matriz Def Riesgo Corrupción'!C16</f>
        <v>G</v>
      </c>
      <c r="F15" s="9"/>
      <c r="G15" s="42">
        <v>5</v>
      </c>
      <c r="H15" s="42">
        <v>10</v>
      </c>
      <c r="I15" s="43">
        <f t="shared" si="0"/>
        <v>50</v>
      </c>
      <c r="J15" s="44" t="str">
        <f t="shared" si="1"/>
        <v>Alta</v>
      </c>
      <c r="K15" s="40" t="str">
        <f t="shared" si="2"/>
        <v>Llevar a zona de Riesgo Moderada, Baja o Eliminarlo</v>
      </c>
      <c r="L15" s="9" t="s">
        <v>19</v>
      </c>
      <c r="M15" s="45" t="s">
        <v>77</v>
      </c>
      <c r="N15" s="45" t="s">
        <v>70</v>
      </c>
      <c r="O15" s="42">
        <v>100</v>
      </c>
      <c r="P15" s="43" t="str">
        <f t="shared" si="3"/>
        <v>2</v>
      </c>
      <c r="Q15" s="43">
        <f t="shared" si="4"/>
        <v>3</v>
      </c>
      <c r="R15" s="43">
        <f t="shared" si="5"/>
        <v>10</v>
      </c>
      <c r="S15" s="43">
        <f t="shared" si="6"/>
        <v>30</v>
      </c>
      <c r="T15" s="44" t="str">
        <f t="shared" si="7"/>
        <v>Alta</v>
      </c>
      <c r="U15" s="9"/>
      <c r="V15" s="9"/>
      <c r="W15" s="9"/>
      <c r="X15" s="9"/>
      <c r="Y15" s="9"/>
      <c r="Z15" s="9"/>
      <c r="AA15" s="9"/>
    </row>
    <row r="16" spans="1:27" ht="43.2" hidden="1" x14ac:dyDescent="0.3">
      <c r="B16" s="40" t="str">
        <f t="shared" si="8"/>
        <v>Gestión Documental</v>
      </c>
      <c r="C16" s="41">
        <f t="shared" si="9"/>
        <v>0</v>
      </c>
      <c r="D16" s="9" t="s">
        <v>20</v>
      </c>
      <c r="E16" s="40" t="str">
        <f>'1. Matriz Def Riesgo Corrupción'!C17</f>
        <v>H</v>
      </c>
      <c r="F16" s="9"/>
      <c r="G16" s="42">
        <v>5</v>
      </c>
      <c r="H16" s="42">
        <v>10</v>
      </c>
      <c r="I16" s="43">
        <f t="shared" si="0"/>
        <v>50</v>
      </c>
      <c r="J16" s="44" t="str">
        <f t="shared" si="1"/>
        <v>Alta</v>
      </c>
      <c r="K16" s="40" t="str">
        <f t="shared" si="2"/>
        <v>Llevar a zona de Riesgo Moderada, Baja o Eliminarlo</v>
      </c>
      <c r="L16" s="9" t="s">
        <v>20</v>
      </c>
      <c r="M16" s="45" t="s">
        <v>77</v>
      </c>
      <c r="N16" s="45" t="s">
        <v>70</v>
      </c>
      <c r="O16" s="42">
        <v>100</v>
      </c>
      <c r="P16" s="43" t="str">
        <f t="shared" si="3"/>
        <v>2</v>
      </c>
      <c r="Q16" s="43">
        <f t="shared" si="4"/>
        <v>3</v>
      </c>
      <c r="R16" s="43">
        <f t="shared" si="5"/>
        <v>10</v>
      </c>
      <c r="S16" s="43">
        <f t="shared" si="6"/>
        <v>30</v>
      </c>
      <c r="T16" s="44" t="str">
        <f t="shared" si="7"/>
        <v>Alta</v>
      </c>
      <c r="U16" s="9"/>
      <c r="V16" s="9"/>
      <c r="W16" s="9"/>
      <c r="X16" s="9"/>
      <c r="Y16" s="9"/>
      <c r="Z16" s="9"/>
      <c r="AA16" s="9"/>
    </row>
    <row r="17" spans="2:27" ht="43.2" hidden="1" x14ac:dyDescent="0.3">
      <c r="B17" s="40" t="str">
        <f t="shared" si="8"/>
        <v>Gestión Documental</v>
      </c>
      <c r="C17" s="41">
        <f t="shared" si="9"/>
        <v>0</v>
      </c>
      <c r="D17" s="9" t="s">
        <v>21</v>
      </c>
      <c r="E17" s="40" t="str">
        <f>'1. Matriz Def Riesgo Corrupción'!C18</f>
        <v>I</v>
      </c>
      <c r="F17" s="9"/>
      <c r="G17" s="42">
        <v>5</v>
      </c>
      <c r="H17" s="42">
        <v>10</v>
      </c>
      <c r="I17" s="43">
        <f t="shared" si="0"/>
        <v>50</v>
      </c>
      <c r="J17" s="44" t="str">
        <f t="shared" si="1"/>
        <v>Alta</v>
      </c>
      <c r="K17" s="40" t="str">
        <f t="shared" si="2"/>
        <v>Llevar a zona de Riesgo Moderada, Baja o Eliminarlo</v>
      </c>
      <c r="L17" s="9" t="s">
        <v>21</v>
      </c>
      <c r="M17" s="45" t="s">
        <v>77</v>
      </c>
      <c r="N17" s="45" t="s">
        <v>70</v>
      </c>
      <c r="O17" s="42">
        <v>100</v>
      </c>
      <c r="P17" s="43" t="str">
        <f t="shared" si="3"/>
        <v>2</v>
      </c>
      <c r="Q17" s="43">
        <f t="shared" si="4"/>
        <v>3</v>
      </c>
      <c r="R17" s="43">
        <f t="shared" si="5"/>
        <v>10</v>
      </c>
      <c r="S17" s="43">
        <f t="shared" si="6"/>
        <v>30</v>
      </c>
      <c r="T17" s="44" t="str">
        <f t="shared" si="7"/>
        <v>Alta</v>
      </c>
      <c r="U17" s="9"/>
      <c r="V17" s="9"/>
      <c r="W17" s="9"/>
      <c r="X17" s="9"/>
      <c r="Y17" s="9"/>
      <c r="Z17" s="9"/>
      <c r="AA17" s="9"/>
    </row>
    <row r="18" spans="2:27" ht="14.4" hidden="1" x14ac:dyDescent="0.3">
      <c r="B18" s="40" t="str">
        <f t="shared" si="8"/>
        <v>Gestión Documental</v>
      </c>
      <c r="C18" s="41">
        <f t="shared" si="9"/>
        <v>0</v>
      </c>
      <c r="D18" s="9" t="s">
        <v>22</v>
      </c>
      <c r="E18" s="40" t="str">
        <f>'1. Matriz Def Riesgo Corrupción'!C19</f>
        <v>J</v>
      </c>
      <c r="F18" s="9"/>
      <c r="G18" s="42">
        <v>0</v>
      </c>
      <c r="H18" s="42">
        <v>10</v>
      </c>
      <c r="I18" s="43">
        <f t="shared" si="0"/>
        <v>0</v>
      </c>
      <c r="J18" s="44" t="b">
        <f t="shared" si="1"/>
        <v>0</v>
      </c>
      <c r="K18" s="40" t="b">
        <f t="shared" si="2"/>
        <v>0</v>
      </c>
      <c r="L18" s="9" t="s">
        <v>22</v>
      </c>
      <c r="M18" s="45" t="s">
        <v>77</v>
      </c>
      <c r="N18" s="45" t="s">
        <v>70</v>
      </c>
      <c r="O18" s="42">
        <v>100</v>
      </c>
      <c r="P18" s="43" t="str">
        <f t="shared" si="3"/>
        <v>2</v>
      </c>
      <c r="Q18" s="43">
        <f t="shared" si="4"/>
        <v>-2</v>
      </c>
      <c r="R18" s="43">
        <f t="shared" si="5"/>
        <v>10</v>
      </c>
      <c r="S18" s="43">
        <f t="shared" si="6"/>
        <v>-20</v>
      </c>
      <c r="T18" s="44" t="b">
        <f t="shared" si="7"/>
        <v>0</v>
      </c>
      <c r="U18" s="9"/>
      <c r="V18" s="9"/>
      <c r="W18" s="9"/>
      <c r="X18" s="9"/>
      <c r="Y18" s="9"/>
      <c r="Z18" s="9"/>
      <c r="AA18" s="9"/>
    </row>
    <row r="19" spans="2:27" ht="14.4" hidden="1" x14ac:dyDescent="0.3">
      <c r="B19" s="40" t="str">
        <f t="shared" si="8"/>
        <v>Gestión Documental</v>
      </c>
      <c r="C19" s="41">
        <f t="shared" si="9"/>
        <v>0</v>
      </c>
      <c r="D19" s="9" t="s">
        <v>23</v>
      </c>
      <c r="E19" s="40" t="str">
        <f>'1. Matriz Def Riesgo Corrupción'!C20</f>
        <v>K</v>
      </c>
      <c r="F19" s="9"/>
      <c r="G19" s="42">
        <v>0</v>
      </c>
      <c r="H19" s="42">
        <v>10</v>
      </c>
      <c r="I19" s="43">
        <f t="shared" si="0"/>
        <v>0</v>
      </c>
      <c r="J19" s="44" t="b">
        <f t="shared" si="1"/>
        <v>0</v>
      </c>
      <c r="K19" s="40" t="b">
        <f t="shared" si="2"/>
        <v>0</v>
      </c>
      <c r="L19" s="9" t="s">
        <v>23</v>
      </c>
      <c r="M19" s="45" t="s">
        <v>77</v>
      </c>
      <c r="N19" s="45" t="s">
        <v>70</v>
      </c>
      <c r="O19" s="42">
        <v>100</v>
      </c>
      <c r="P19" s="43" t="str">
        <f t="shared" si="3"/>
        <v>2</v>
      </c>
      <c r="Q19" s="43">
        <f t="shared" si="4"/>
        <v>-2</v>
      </c>
      <c r="R19" s="43">
        <f t="shared" si="5"/>
        <v>10</v>
      </c>
      <c r="S19" s="43">
        <f t="shared" si="6"/>
        <v>-20</v>
      </c>
      <c r="T19" s="44" t="b">
        <f t="shared" si="7"/>
        <v>0</v>
      </c>
      <c r="U19" s="9"/>
      <c r="V19" s="9"/>
      <c r="W19" s="9"/>
      <c r="X19" s="9"/>
      <c r="Y19" s="9"/>
      <c r="Z19" s="9"/>
      <c r="AA19" s="9"/>
    </row>
    <row r="20" spans="2:27" ht="15.75" hidden="1" customHeight="1" x14ac:dyDescent="0.3">
      <c r="B20" s="40" t="str">
        <f t="shared" si="8"/>
        <v>Gestión Documental</v>
      </c>
      <c r="C20" s="41">
        <f t="shared" si="9"/>
        <v>0</v>
      </c>
      <c r="D20" s="9" t="s">
        <v>24</v>
      </c>
      <c r="E20" s="40" t="str">
        <f>'1. Matriz Def Riesgo Corrupción'!C21</f>
        <v>L</v>
      </c>
      <c r="F20" s="9"/>
      <c r="G20" s="42">
        <v>0</v>
      </c>
      <c r="H20" s="42">
        <v>10</v>
      </c>
      <c r="I20" s="43">
        <f t="shared" si="0"/>
        <v>0</v>
      </c>
      <c r="J20" s="44" t="b">
        <f t="shared" si="1"/>
        <v>0</v>
      </c>
      <c r="K20" s="40" t="b">
        <f t="shared" si="2"/>
        <v>0</v>
      </c>
      <c r="L20" s="9" t="s">
        <v>24</v>
      </c>
      <c r="M20" s="45" t="s">
        <v>77</v>
      </c>
      <c r="N20" s="45" t="s">
        <v>70</v>
      </c>
      <c r="O20" s="42">
        <v>100</v>
      </c>
      <c r="P20" s="43" t="str">
        <f t="shared" si="3"/>
        <v>2</v>
      </c>
      <c r="Q20" s="43">
        <f t="shared" si="4"/>
        <v>-2</v>
      </c>
      <c r="R20" s="43">
        <f t="shared" si="5"/>
        <v>10</v>
      </c>
      <c r="S20" s="43">
        <f t="shared" si="6"/>
        <v>-20</v>
      </c>
      <c r="T20" s="44" t="b">
        <f t="shared" si="7"/>
        <v>0</v>
      </c>
      <c r="U20" s="9"/>
      <c r="V20" s="9"/>
      <c r="W20" s="9"/>
      <c r="X20" s="9"/>
      <c r="Y20" s="9"/>
      <c r="Z20" s="9"/>
      <c r="AA20" s="9"/>
    </row>
    <row r="21" spans="2:27" ht="15.75" hidden="1" customHeight="1" x14ac:dyDescent="0.3">
      <c r="B21" s="40" t="str">
        <f t="shared" si="8"/>
        <v>Gestión Documental</v>
      </c>
      <c r="C21" s="41">
        <f t="shared" si="9"/>
        <v>0</v>
      </c>
      <c r="D21" s="9" t="s">
        <v>25</v>
      </c>
      <c r="E21" s="40" t="str">
        <f>'1. Matriz Def Riesgo Corrupción'!C22</f>
        <v>M</v>
      </c>
      <c r="F21" s="9"/>
      <c r="G21" s="42">
        <v>0</v>
      </c>
      <c r="H21" s="42">
        <v>10</v>
      </c>
      <c r="I21" s="43">
        <f t="shared" si="0"/>
        <v>0</v>
      </c>
      <c r="J21" s="44" t="b">
        <f t="shared" si="1"/>
        <v>0</v>
      </c>
      <c r="K21" s="40" t="b">
        <f t="shared" si="2"/>
        <v>0</v>
      </c>
      <c r="L21" s="9" t="s">
        <v>25</v>
      </c>
      <c r="M21" s="45" t="s">
        <v>77</v>
      </c>
      <c r="N21" s="45" t="s">
        <v>70</v>
      </c>
      <c r="O21" s="42">
        <v>100</v>
      </c>
      <c r="P21" s="43" t="str">
        <f t="shared" si="3"/>
        <v>2</v>
      </c>
      <c r="Q21" s="43">
        <f t="shared" si="4"/>
        <v>-2</v>
      </c>
      <c r="R21" s="43">
        <f t="shared" si="5"/>
        <v>10</v>
      </c>
      <c r="S21" s="43">
        <f t="shared" si="6"/>
        <v>-20</v>
      </c>
      <c r="T21" s="44" t="b">
        <f t="shared" si="7"/>
        <v>0</v>
      </c>
      <c r="U21" s="9"/>
      <c r="V21" s="9"/>
      <c r="W21" s="9"/>
      <c r="X21" s="9"/>
      <c r="Y21" s="9"/>
      <c r="Z21" s="9"/>
      <c r="AA21" s="9"/>
    </row>
    <row r="22" spans="2:27" ht="15.75" hidden="1" customHeight="1" x14ac:dyDescent="0.3">
      <c r="B22" s="40" t="str">
        <f t="shared" si="8"/>
        <v>Gestión Documental</v>
      </c>
      <c r="C22" s="41">
        <f t="shared" si="9"/>
        <v>0</v>
      </c>
      <c r="D22" s="9" t="s">
        <v>26</v>
      </c>
      <c r="E22" s="40" t="str">
        <f>'1. Matriz Def Riesgo Corrupción'!C23</f>
        <v>N</v>
      </c>
      <c r="F22" s="9"/>
      <c r="G22" s="42">
        <v>0</v>
      </c>
      <c r="H22" s="42">
        <v>10</v>
      </c>
      <c r="I22" s="43">
        <f t="shared" si="0"/>
        <v>0</v>
      </c>
      <c r="J22" s="44" t="b">
        <f t="shared" si="1"/>
        <v>0</v>
      </c>
      <c r="K22" s="40" t="b">
        <f t="shared" si="2"/>
        <v>0</v>
      </c>
      <c r="L22" s="9" t="s">
        <v>26</v>
      </c>
      <c r="M22" s="45" t="s">
        <v>77</v>
      </c>
      <c r="N22" s="45" t="s">
        <v>70</v>
      </c>
      <c r="O22" s="42">
        <v>100</v>
      </c>
      <c r="P22" s="43" t="str">
        <f t="shared" si="3"/>
        <v>2</v>
      </c>
      <c r="Q22" s="43">
        <f t="shared" si="4"/>
        <v>-2</v>
      </c>
      <c r="R22" s="43">
        <f t="shared" si="5"/>
        <v>10</v>
      </c>
      <c r="S22" s="43">
        <f t="shared" si="6"/>
        <v>-20</v>
      </c>
      <c r="T22" s="44" t="b">
        <f t="shared" si="7"/>
        <v>0</v>
      </c>
      <c r="U22" s="9"/>
      <c r="V22" s="9"/>
      <c r="W22" s="9"/>
      <c r="X22" s="9"/>
      <c r="Y22" s="9"/>
      <c r="Z22" s="9"/>
      <c r="AA22" s="9"/>
    </row>
    <row r="23" spans="2:27" ht="15.75" hidden="1" customHeight="1" x14ac:dyDescent="0.3">
      <c r="B23" s="40" t="str">
        <f t="shared" si="8"/>
        <v>Gestión Documental</v>
      </c>
      <c r="C23" s="41">
        <f t="shared" si="9"/>
        <v>0</v>
      </c>
      <c r="D23" s="9" t="s">
        <v>27</v>
      </c>
      <c r="E23" s="40" t="str">
        <f>'1. Matriz Def Riesgo Corrupción'!C24</f>
        <v>O</v>
      </c>
      <c r="F23" s="9"/>
      <c r="G23" s="42">
        <v>0</v>
      </c>
      <c r="H23" s="42">
        <v>10</v>
      </c>
      <c r="I23" s="43">
        <f t="shared" si="0"/>
        <v>0</v>
      </c>
      <c r="J23" s="44" t="b">
        <f t="shared" si="1"/>
        <v>0</v>
      </c>
      <c r="K23" s="40" t="b">
        <f t="shared" si="2"/>
        <v>0</v>
      </c>
      <c r="L23" s="9" t="s">
        <v>27</v>
      </c>
      <c r="M23" s="45" t="s">
        <v>77</v>
      </c>
      <c r="N23" s="45" t="s">
        <v>70</v>
      </c>
      <c r="O23" s="42">
        <v>100</v>
      </c>
      <c r="P23" s="43" t="str">
        <f t="shared" si="3"/>
        <v>2</v>
      </c>
      <c r="Q23" s="43">
        <f t="shared" si="4"/>
        <v>-2</v>
      </c>
      <c r="R23" s="43">
        <f t="shared" si="5"/>
        <v>10</v>
      </c>
      <c r="S23" s="43">
        <f t="shared" si="6"/>
        <v>-20</v>
      </c>
      <c r="T23" s="44" t="b">
        <f t="shared" si="7"/>
        <v>0</v>
      </c>
      <c r="U23" s="9"/>
      <c r="V23" s="9"/>
      <c r="W23" s="9"/>
      <c r="X23" s="9"/>
      <c r="Y23" s="9"/>
      <c r="Z23" s="9"/>
      <c r="AA23" s="9"/>
    </row>
    <row r="24" spans="2:27" ht="15.75" hidden="1" customHeight="1" x14ac:dyDescent="0.3">
      <c r="B24" s="40" t="str">
        <f t="shared" si="8"/>
        <v>Gestión Documental</v>
      </c>
      <c r="C24" s="41">
        <f t="shared" si="9"/>
        <v>0</v>
      </c>
      <c r="D24" s="9" t="s">
        <v>28</v>
      </c>
      <c r="E24" s="40" t="str">
        <f>'1. Matriz Def Riesgo Corrupción'!C25</f>
        <v>P</v>
      </c>
      <c r="F24" s="9"/>
      <c r="G24" s="42">
        <v>0</v>
      </c>
      <c r="H24" s="42">
        <v>10</v>
      </c>
      <c r="I24" s="43">
        <f t="shared" si="0"/>
        <v>0</v>
      </c>
      <c r="J24" s="44" t="b">
        <f t="shared" si="1"/>
        <v>0</v>
      </c>
      <c r="K24" s="40" t="b">
        <f t="shared" si="2"/>
        <v>0</v>
      </c>
      <c r="L24" s="9" t="s">
        <v>28</v>
      </c>
      <c r="M24" s="45" t="s">
        <v>77</v>
      </c>
      <c r="N24" s="45" t="s">
        <v>70</v>
      </c>
      <c r="O24" s="42">
        <v>100</v>
      </c>
      <c r="P24" s="43" t="str">
        <f t="shared" si="3"/>
        <v>2</v>
      </c>
      <c r="Q24" s="43">
        <f t="shared" si="4"/>
        <v>-2</v>
      </c>
      <c r="R24" s="43">
        <f t="shared" si="5"/>
        <v>10</v>
      </c>
      <c r="S24" s="43">
        <f t="shared" si="6"/>
        <v>-20</v>
      </c>
      <c r="T24" s="44" t="b">
        <f t="shared" si="7"/>
        <v>0</v>
      </c>
      <c r="U24" s="9"/>
      <c r="V24" s="9"/>
      <c r="W24" s="9"/>
      <c r="X24" s="9"/>
      <c r="Y24" s="9"/>
      <c r="Z24" s="9"/>
      <c r="AA24" s="9"/>
    </row>
    <row r="25" spans="2:27" ht="15.75" hidden="1" customHeight="1" x14ac:dyDescent="0.3">
      <c r="B25" s="40" t="str">
        <f t="shared" si="8"/>
        <v>Gestión Documental</v>
      </c>
      <c r="C25" s="41">
        <f t="shared" si="9"/>
        <v>0</v>
      </c>
      <c r="D25" s="9" t="s">
        <v>29</v>
      </c>
      <c r="E25" s="40" t="str">
        <f>'1. Matriz Def Riesgo Corrupción'!C26</f>
        <v>Q</v>
      </c>
      <c r="F25" s="9"/>
      <c r="G25" s="42">
        <v>0</v>
      </c>
      <c r="H25" s="42">
        <v>10</v>
      </c>
      <c r="I25" s="43">
        <f t="shared" si="0"/>
        <v>0</v>
      </c>
      <c r="J25" s="44" t="b">
        <f t="shared" si="1"/>
        <v>0</v>
      </c>
      <c r="K25" s="40" t="b">
        <f t="shared" si="2"/>
        <v>0</v>
      </c>
      <c r="L25" s="9" t="s">
        <v>29</v>
      </c>
      <c r="M25" s="45" t="s">
        <v>77</v>
      </c>
      <c r="N25" s="45" t="s">
        <v>70</v>
      </c>
      <c r="O25" s="42">
        <v>100</v>
      </c>
      <c r="P25" s="43" t="str">
        <f t="shared" si="3"/>
        <v>2</v>
      </c>
      <c r="Q25" s="43">
        <f t="shared" si="4"/>
        <v>-2</v>
      </c>
      <c r="R25" s="43">
        <f t="shared" si="5"/>
        <v>10</v>
      </c>
      <c r="S25" s="43">
        <f t="shared" si="6"/>
        <v>-20</v>
      </c>
      <c r="T25" s="44" t="b">
        <f t="shared" si="7"/>
        <v>0</v>
      </c>
      <c r="U25" s="9"/>
      <c r="V25" s="9"/>
      <c r="W25" s="9"/>
      <c r="X25" s="9"/>
      <c r="Y25" s="9"/>
      <c r="Z25" s="9"/>
      <c r="AA25" s="9"/>
    </row>
    <row r="26" spans="2:27" ht="15.75" hidden="1" customHeight="1" x14ac:dyDescent="0.3">
      <c r="B26" s="40" t="str">
        <f t="shared" si="8"/>
        <v>Gestión Documental</v>
      </c>
      <c r="C26" s="41">
        <f t="shared" si="9"/>
        <v>0</v>
      </c>
      <c r="D26" s="9" t="s">
        <v>30</v>
      </c>
      <c r="E26" s="40" t="str">
        <f>'1. Matriz Def Riesgo Corrupción'!C27</f>
        <v>R</v>
      </c>
      <c r="F26" s="9"/>
      <c r="G26" s="42">
        <v>0</v>
      </c>
      <c r="H26" s="42">
        <v>10</v>
      </c>
      <c r="I26" s="43">
        <f t="shared" si="0"/>
        <v>0</v>
      </c>
      <c r="J26" s="44" t="b">
        <f t="shared" si="1"/>
        <v>0</v>
      </c>
      <c r="K26" s="40" t="b">
        <f t="shared" si="2"/>
        <v>0</v>
      </c>
      <c r="L26" s="9" t="s">
        <v>30</v>
      </c>
      <c r="M26" s="45" t="s">
        <v>77</v>
      </c>
      <c r="N26" s="45" t="s">
        <v>70</v>
      </c>
      <c r="O26" s="42">
        <v>100</v>
      </c>
      <c r="P26" s="43" t="str">
        <f t="shared" si="3"/>
        <v>2</v>
      </c>
      <c r="Q26" s="43">
        <f t="shared" si="4"/>
        <v>-2</v>
      </c>
      <c r="R26" s="43">
        <f t="shared" si="5"/>
        <v>10</v>
      </c>
      <c r="S26" s="43">
        <f t="shared" si="6"/>
        <v>-20</v>
      </c>
      <c r="T26" s="44" t="b">
        <f t="shared" si="7"/>
        <v>0</v>
      </c>
      <c r="U26" s="9"/>
      <c r="V26" s="9"/>
      <c r="W26" s="9"/>
      <c r="X26" s="9"/>
      <c r="Y26" s="9"/>
      <c r="Z26" s="9"/>
      <c r="AA26" s="9"/>
    </row>
    <row r="27" spans="2:27" ht="15.75" hidden="1" customHeight="1" x14ac:dyDescent="0.3">
      <c r="B27" s="40" t="str">
        <f t="shared" si="8"/>
        <v>Gestión Documental</v>
      </c>
      <c r="C27" s="41">
        <f t="shared" si="9"/>
        <v>0</v>
      </c>
      <c r="D27" s="9" t="s">
        <v>78</v>
      </c>
      <c r="E27" s="40" t="str">
        <f>'1. Matriz Def Riesgo Corrupción'!C28</f>
        <v xml:space="preserve">S </v>
      </c>
      <c r="F27" s="9"/>
      <c r="G27" s="42">
        <v>5</v>
      </c>
      <c r="H27" s="42">
        <v>10</v>
      </c>
      <c r="I27" s="43">
        <f t="shared" si="0"/>
        <v>50</v>
      </c>
      <c r="J27" s="44" t="str">
        <f t="shared" si="1"/>
        <v>Alta</v>
      </c>
      <c r="K27" s="40" t="str">
        <f t="shared" si="2"/>
        <v>Llevar a zona de Riesgo Moderada, Baja o Eliminarlo</v>
      </c>
      <c r="L27" s="9" t="s">
        <v>78</v>
      </c>
      <c r="M27" s="45" t="s">
        <v>77</v>
      </c>
      <c r="N27" s="45" t="s">
        <v>70</v>
      </c>
      <c r="O27" s="42">
        <v>100</v>
      </c>
      <c r="P27" s="43" t="str">
        <f t="shared" si="3"/>
        <v>2</v>
      </c>
      <c r="Q27" s="43">
        <f t="shared" si="4"/>
        <v>3</v>
      </c>
      <c r="R27" s="43">
        <f t="shared" si="5"/>
        <v>10</v>
      </c>
      <c r="S27" s="43">
        <f t="shared" si="6"/>
        <v>30</v>
      </c>
      <c r="T27" s="44" t="str">
        <f t="shared" si="7"/>
        <v>Alta</v>
      </c>
      <c r="U27" s="9"/>
      <c r="V27" s="9"/>
      <c r="W27" s="9"/>
      <c r="X27" s="9"/>
      <c r="Y27" s="9"/>
      <c r="Z27" s="9"/>
      <c r="AA27" s="9"/>
    </row>
    <row r="28" spans="2:27" ht="15.75" hidden="1" customHeight="1" x14ac:dyDescent="0.3">
      <c r="B28" s="40" t="str">
        <f t="shared" si="8"/>
        <v>Gestión Documental</v>
      </c>
      <c r="C28" s="41">
        <f t="shared" si="9"/>
        <v>0</v>
      </c>
      <c r="D28" s="9" t="s">
        <v>32</v>
      </c>
      <c r="E28" s="40" t="str">
        <f>'1. Matriz Def Riesgo Corrupción'!C29</f>
        <v>T</v>
      </c>
      <c r="F28" s="9"/>
      <c r="G28" s="42">
        <v>5</v>
      </c>
      <c r="H28" s="42">
        <v>10</v>
      </c>
      <c r="I28" s="43">
        <f t="shared" si="0"/>
        <v>50</v>
      </c>
      <c r="J28" s="44" t="str">
        <f t="shared" si="1"/>
        <v>Alta</v>
      </c>
      <c r="K28" s="40" t="str">
        <f t="shared" si="2"/>
        <v>Llevar a zona de Riesgo Moderada, Baja o Eliminarlo</v>
      </c>
      <c r="L28" s="9" t="s">
        <v>32</v>
      </c>
      <c r="M28" s="45" t="s">
        <v>77</v>
      </c>
      <c r="N28" s="45" t="s">
        <v>70</v>
      </c>
      <c r="O28" s="42">
        <v>100</v>
      </c>
      <c r="P28" s="43" t="str">
        <f t="shared" si="3"/>
        <v>2</v>
      </c>
      <c r="Q28" s="43">
        <f t="shared" si="4"/>
        <v>3</v>
      </c>
      <c r="R28" s="43">
        <f t="shared" si="5"/>
        <v>10</v>
      </c>
      <c r="S28" s="43">
        <f t="shared" si="6"/>
        <v>30</v>
      </c>
      <c r="T28" s="44" t="str">
        <f t="shared" si="7"/>
        <v>Alta</v>
      </c>
      <c r="U28" s="9"/>
      <c r="V28" s="9"/>
      <c r="W28" s="9"/>
      <c r="X28" s="9"/>
      <c r="Y28" s="9"/>
      <c r="Z28" s="9"/>
      <c r="AA28" s="9"/>
    </row>
    <row r="29" spans="2:27" ht="15.75" hidden="1" customHeight="1" x14ac:dyDescent="0.3">
      <c r="B29" s="40" t="str">
        <f t="shared" si="8"/>
        <v>Gestión Documental</v>
      </c>
      <c r="C29" s="41">
        <f t="shared" si="9"/>
        <v>0</v>
      </c>
      <c r="D29" s="9" t="s">
        <v>33</v>
      </c>
      <c r="E29" s="40" t="str">
        <f>'1. Matriz Def Riesgo Corrupción'!C30</f>
        <v>U</v>
      </c>
      <c r="F29" s="9"/>
      <c r="G29" s="42">
        <v>5</v>
      </c>
      <c r="H29" s="42">
        <v>10</v>
      </c>
      <c r="I29" s="43">
        <f t="shared" si="0"/>
        <v>50</v>
      </c>
      <c r="J29" s="44" t="str">
        <f t="shared" si="1"/>
        <v>Alta</v>
      </c>
      <c r="K29" s="40" t="str">
        <f t="shared" si="2"/>
        <v>Llevar a zona de Riesgo Moderada, Baja o Eliminarlo</v>
      </c>
      <c r="L29" s="9" t="s">
        <v>33</v>
      </c>
      <c r="M29" s="45" t="s">
        <v>77</v>
      </c>
      <c r="N29" s="45" t="s">
        <v>70</v>
      </c>
      <c r="O29" s="42">
        <v>100</v>
      </c>
      <c r="P29" s="43" t="str">
        <f t="shared" si="3"/>
        <v>2</v>
      </c>
      <c r="Q29" s="43">
        <f t="shared" si="4"/>
        <v>3</v>
      </c>
      <c r="R29" s="43">
        <f t="shared" si="5"/>
        <v>10</v>
      </c>
      <c r="S29" s="43">
        <f t="shared" si="6"/>
        <v>30</v>
      </c>
      <c r="T29" s="44" t="str">
        <f t="shared" si="7"/>
        <v>Alta</v>
      </c>
      <c r="U29" s="9"/>
      <c r="V29" s="9"/>
      <c r="W29" s="9"/>
      <c r="X29" s="9"/>
      <c r="Y29" s="9"/>
      <c r="Z29" s="9"/>
      <c r="AA29" s="9"/>
    </row>
    <row r="30" spans="2:27" ht="15.75" hidden="1" customHeight="1" x14ac:dyDescent="0.3">
      <c r="B30" s="40" t="str">
        <f t="shared" si="8"/>
        <v>Gestión Documental</v>
      </c>
      <c r="C30" s="41">
        <f t="shared" si="9"/>
        <v>0</v>
      </c>
      <c r="D30" s="9" t="s">
        <v>34</v>
      </c>
      <c r="E30" s="40" t="str">
        <f>'1. Matriz Def Riesgo Corrupción'!C31</f>
        <v>V</v>
      </c>
      <c r="F30" s="9"/>
      <c r="G30" s="42">
        <v>5</v>
      </c>
      <c r="H30" s="42">
        <v>10</v>
      </c>
      <c r="I30" s="43">
        <f t="shared" si="0"/>
        <v>50</v>
      </c>
      <c r="J30" s="44" t="str">
        <f t="shared" si="1"/>
        <v>Alta</v>
      </c>
      <c r="K30" s="40" t="str">
        <f t="shared" si="2"/>
        <v>Llevar a zona de Riesgo Moderada, Baja o Eliminarlo</v>
      </c>
      <c r="L30" s="9" t="s">
        <v>34</v>
      </c>
      <c r="M30" s="45" t="s">
        <v>77</v>
      </c>
      <c r="N30" s="45" t="s">
        <v>70</v>
      </c>
      <c r="O30" s="42">
        <v>100</v>
      </c>
      <c r="P30" s="43" t="str">
        <f t="shared" si="3"/>
        <v>2</v>
      </c>
      <c r="Q30" s="43">
        <f t="shared" si="4"/>
        <v>3</v>
      </c>
      <c r="R30" s="43">
        <f t="shared" si="5"/>
        <v>10</v>
      </c>
      <c r="S30" s="43">
        <f t="shared" si="6"/>
        <v>30</v>
      </c>
      <c r="T30" s="44" t="str">
        <f t="shared" si="7"/>
        <v>Alta</v>
      </c>
      <c r="U30" s="9"/>
      <c r="V30" s="9"/>
      <c r="W30" s="9"/>
      <c r="X30" s="9"/>
      <c r="Y30" s="9"/>
      <c r="Z30" s="9"/>
      <c r="AA30" s="9"/>
    </row>
    <row r="31" spans="2:27" ht="15.75" hidden="1" customHeight="1" x14ac:dyDescent="0.3">
      <c r="B31" s="40" t="str">
        <f t="shared" si="8"/>
        <v>Gestión Documental</v>
      </c>
      <c r="C31" s="41">
        <f t="shared" si="9"/>
        <v>0</v>
      </c>
      <c r="D31" s="9" t="s">
        <v>35</v>
      </c>
      <c r="E31" s="40" t="str">
        <f>'1. Matriz Def Riesgo Corrupción'!C32</f>
        <v>W</v>
      </c>
      <c r="F31" s="9"/>
      <c r="G31" s="42">
        <v>5</v>
      </c>
      <c r="H31" s="42">
        <v>10</v>
      </c>
      <c r="I31" s="43">
        <f t="shared" si="0"/>
        <v>50</v>
      </c>
      <c r="J31" s="44" t="str">
        <f t="shared" si="1"/>
        <v>Alta</v>
      </c>
      <c r="K31" s="40" t="str">
        <f t="shared" si="2"/>
        <v>Llevar a zona de Riesgo Moderada, Baja o Eliminarlo</v>
      </c>
      <c r="L31" s="9" t="s">
        <v>35</v>
      </c>
      <c r="M31" s="45" t="s">
        <v>77</v>
      </c>
      <c r="N31" s="45" t="s">
        <v>70</v>
      </c>
      <c r="O31" s="42">
        <v>100</v>
      </c>
      <c r="P31" s="43" t="str">
        <f t="shared" si="3"/>
        <v>2</v>
      </c>
      <c r="Q31" s="43">
        <f t="shared" si="4"/>
        <v>3</v>
      </c>
      <c r="R31" s="43">
        <f t="shared" si="5"/>
        <v>10</v>
      </c>
      <c r="S31" s="43">
        <f t="shared" si="6"/>
        <v>30</v>
      </c>
      <c r="T31" s="44" t="str">
        <f t="shared" si="7"/>
        <v>Alta</v>
      </c>
      <c r="U31" s="9"/>
      <c r="V31" s="9"/>
      <c r="W31" s="9"/>
      <c r="X31" s="9"/>
      <c r="Y31" s="9"/>
      <c r="Z31" s="9"/>
      <c r="AA31" s="9"/>
    </row>
    <row r="32" spans="2:27" ht="15.75" hidden="1" customHeight="1" x14ac:dyDescent="0.3">
      <c r="B32" s="40" t="str">
        <f t="shared" si="8"/>
        <v>Gestión Documental</v>
      </c>
      <c r="C32" s="41">
        <f t="shared" si="9"/>
        <v>0</v>
      </c>
      <c r="D32" s="9" t="s">
        <v>79</v>
      </c>
      <c r="E32" s="40">
        <f>'1. Matriz Def Riesgo Corrupción'!C33</f>
        <v>0</v>
      </c>
      <c r="F32" s="9"/>
      <c r="G32" s="42">
        <v>5</v>
      </c>
      <c r="H32" s="42">
        <v>10</v>
      </c>
      <c r="I32" s="43">
        <f t="shared" si="0"/>
        <v>50</v>
      </c>
      <c r="J32" s="44" t="str">
        <f t="shared" si="1"/>
        <v>Alta</v>
      </c>
      <c r="K32" s="40" t="str">
        <f t="shared" si="2"/>
        <v>Llevar a zona de Riesgo Moderada, Baja o Eliminarlo</v>
      </c>
      <c r="L32" s="9" t="s">
        <v>79</v>
      </c>
      <c r="M32" s="45" t="s">
        <v>77</v>
      </c>
      <c r="N32" s="45" t="s">
        <v>70</v>
      </c>
      <c r="O32" s="42">
        <v>100</v>
      </c>
      <c r="P32" s="43" t="str">
        <f t="shared" si="3"/>
        <v>2</v>
      </c>
      <c r="Q32" s="43">
        <f t="shared" si="4"/>
        <v>3</v>
      </c>
      <c r="R32" s="43">
        <f t="shared" si="5"/>
        <v>10</v>
      </c>
      <c r="S32" s="43">
        <f t="shared" si="6"/>
        <v>30</v>
      </c>
      <c r="T32" s="44" t="str">
        <f t="shared" si="7"/>
        <v>Alta</v>
      </c>
      <c r="U32" s="9"/>
      <c r="V32" s="9"/>
      <c r="W32" s="9"/>
      <c r="X32" s="9"/>
      <c r="Y32" s="9"/>
      <c r="Z32" s="9"/>
      <c r="AA32" s="9"/>
    </row>
    <row r="33" spans="2:27" ht="15.75" hidden="1" customHeight="1" x14ac:dyDescent="0.3">
      <c r="B33" s="46"/>
      <c r="C33" s="46"/>
      <c r="D33" s="47"/>
      <c r="E33" s="46"/>
      <c r="F33" s="47"/>
      <c r="G33" s="42"/>
      <c r="H33" s="42"/>
      <c r="I33" s="42"/>
      <c r="J33" s="48"/>
      <c r="K33" s="47"/>
      <c r="L33" s="49"/>
      <c r="M33" s="50"/>
      <c r="N33" s="50"/>
      <c r="O33" s="51"/>
      <c r="P33" s="51"/>
      <c r="Q33" s="51"/>
      <c r="R33" s="51">
        <f t="shared" si="5"/>
        <v>0</v>
      </c>
      <c r="S33" s="51"/>
      <c r="T33" s="48"/>
      <c r="U33" s="49"/>
      <c r="V33" s="49"/>
      <c r="W33" s="49"/>
      <c r="X33" s="49"/>
      <c r="Y33" s="49"/>
      <c r="Z33" s="49"/>
      <c r="AA33" s="49"/>
    </row>
    <row r="34" spans="2:27" ht="15.75" hidden="1" customHeight="1" x14ac:dyDescent="0.3">
      <c r="B34" s="139" t="s">
        <v>80</v>
      </c>
      <c r="C34" s="140"/>
      <c r="D34" s="46"/>
      <c r="E34" s="46"/>
      <c r="F34" s="46"/>
    </row>
    <row r="35" spans="2:27" ht="15.75" hidden="1" customHeight="1" x14ac:dyDescent="0.3">
      <c r="B35" s="141"/>
      <c r="C35" s="142"/>
      <c r="D35" s="142"/>
      <c r="E35" s="142"/>
      <c r="F35" s="142"/>
      <c r="G35" s="142"/>
      <c r="H35" s="142"/>
      <c r="I35" s="142"/>
      <c r="J35" s="143"/>
      <c r="K35" s="12"/>
      <c r="L35" s="147"/>
      <c r="M35" s="142"/>
      <c r="N35" s="142"/>
      <c r="O35" s="142"/>
      <c r="P35" s="142"/>
      <c r="Q35" s="142"/>
      <c r="R35" s="142"/>
      <c r="S35" s="142"/>
      <c r="T35" s="142"/>
      <c r="U35" s="142"/>
      <c r="V35" s="142"/>
      <c r="W35" s="142"/>
      <c r="X35" s="142"/>
      <c r="Y35" s="142"/>
      <c r="Z35" s="142"/>
      <c r="AA35" s="143"/>
    </row>
    <row r="36" spans="2:27" ht="15.75" hidden="1" customHeight="1" x14ac:dyDescent="0.3">
      <c r="B36" s="141"/>
      <c r="C36" s="142"/>
      <c r="D36" s="142"/>
      <c r="E36" s="142"/>
      <c r="F36" s="142"/>
      <c r="G36" s="142"/>
      <c r="H36" s="142"/>
      <c r="I36" s="142"/>
      <c r="J36" s="143"/>
      <c r="K36" s="12"/>
      <c r="L36" s="147"/>
      <c r="M36" s="142"/>
      <c r="N36" s="142"/>
      <c r="O36" s="142"/>
      <c r="P36" s="142"/>
      <c r="Q36" s="142"/>
      <c r="R36" s="142"/>
      <c r="S36" s="142"/>
      <c r="T36" s="142"/>
      <c r="U36" s="142"/>
      <c r="V36" s="142"/>
      <c r="W36" s="142"/>
      <c r="X36" s="142"/>
      <c r="Y36" s="142"/>
      <c r="Z36" s="142"/>
      <c r="AA36" s="143"/>
    </row>
    <row r="37" spans="2:27" ht="15.75" hidden="1" customHeight="1" x14ac:dyDescent="0.3">
      <c r="B37" s="141"/>
      <c r="C37" s="142"/>
      <c r="D37" s="142"/>
      <c r="E37" s="142"/>
      <c r="F37" s="142"/>
      <c r="G37" s="142"/>
      <c r="H37" s="142"/>
      <c r="I37" s="142"/>
      <c r="J37" s="143"/>
      <c r="K37" s="12"/>
      <c r="L37" s="147"/>
      <c r="M37" s="142"/>
      <c r="N37" s="142"/>
      <c r="O37" s="142"/>
      <c r="P37" s="142"/>
      <c r="Q37" s="142"/>
      <c r="R37" s="142"/>
      <c r="S37" s="142"/>
      <c r="T37" s="142"/>
      <c r="U37" s="142"/>
      <c r="V37" s="142"/>
      <c r="W37" s="142"/>
      <c r="X37" s="142"/>
      <c r="Y37" s="142"/>
      <c r="Z37" s="142"/>
      <c r="AA37" s="143"/>
    </row>
    <row r="38" spans="2:27" ht="15.75" hidden="1" customHeight="1" x14ac:dyDescent="0.3">
      <c r="B38" s="46"/>
      <c r="C38" s="46"/>
      <c r="D38" s="46"/>
      <c r="E38" s="46"/>
      <c r="F38" s="46"/>
    </row>
    <row r="39" spans="2:27" ht="15.75" customHeight="1" x14ac:dyDescent="0.3">
      <c r="B39" s="46"/>
      <c r="C39" s="46"/>
      <c r="D39" s="46"/>
      <c r="E39" s="46"/>
      <c r="F39" s="46"/>
    </row>
    <row r="40" spans="2:27" ht="15.75" customHeight="1" x14ac:dyDescent="0.3">
      <c r="B40" s="46"/>
      <c r="C40" s="46"/>
      <c r="D40" s="46"/>
      <c r="E40" s="46"/>
      <c r="F40" s="46"/>
    </row>
    <row r="41" spans="2:27" ht="15.75" customHeight="1" x14ac:dyDescent="0.3">
      <c r="B41" s="49"/>
      <c r="C41" s="49"/>
      <c r="D41" s="49"/>
      <c r="E41" s="49"/>
      <c r="F41" s="49"/>
    </row>
    <row r="42" spans="2:27" ht="15.75" customHeight="1" x14ac:dyDescent="0.3"/>
    <row r="43" spans="2:27" ht="15.75" customHeight="1" x14ac:dyDescent="0.3"/>
    <row r="44" spans="2:27" ht="15.75" customHeight="1" x14ac:dyDescent="0.3"/>
    <row r="45" spans="2:27" ht="15.75" customHeight="1" x14ac:dyDescent="0.3"/>
    <row r="46" spans="2:27" ht="15.75" customHeight="1" x14ac:dyDescent="0.3"/>
    <row r="47" spans="2:27" ht="15.75" customHeight="1" x14ac:dyDescent="0.3"/>
    <row r="48" spans="2:27"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spans="2:2" ht="15.75" customHeight="1" x14ac:dyDescent="0.3"/>
    <row r="66" spans="2:2" ht="15.75" customHeight="1" x14ac:dyDescent="0.3"/>
    <row r="67" spans="2:2" ht="15.75" customHeight="1" x14ac:dyDescent="0.3"/>
    <row r="68" spans="2:2" ht="15.75" customHeight="1" x14ac:dyDescent="0.3"/>
    <row r="69" spans="2:2" ht="15.75" customHeight="1" x14ac:dyDescent="0.3"/>
    <row r="70" spans="2:2" ht="15.75" customHeight="1" x14ac:dyDescent="0.3"/>
    <row r="71" spans="2:2" ht="15.75" customHeight="1" x14ac:dyDescent="0.3"/>
    <row r="72" spans="2:2" ht="15.75" customHeight="1" x14ac:dyDescent="0.3"/>
    <row r="73" spans="2:2" ht="15.75" customHeight="1" x14ac:dyDescent="0.3"/>
    <row r="74" spans="2:2" ht="15.75" hidden="1" customHeight="1" x14ac:dyDescent="0.3">
      <c r="B74" s="26" t="s">
        <v>77</v>
      </c>
    </row>
    <row r="75" spans="2:2" ht="15.75" hidden="1" customHeight="1" x14ac:dyDescent="0.3">
      <c r="B75" s="26" t="s">
        <v>81</v>
      </c>
    </row>
    <row r="76" spans="2:2" ht="15.75" hidden="1" customHeight="1" x14ac:dyDescent="0.3">
      <c r="B76" s="26" t="s">
        <v>82</v>
      </c>
    </row>
    <row r="77" spans="2:2" ht="15.75" hidden="1" customHeight="1" x14ac:dyDescent="0.3"/>
    <row r="78" spans="2:2" ht="15.75" hidden="1" customHeight="1" x14ac:dyDescent="0.3">
      <c r="B78" s="26" t="s">
        <v>70</v>
      </c>
    </row>
    <row r="79" spans="2:2" ht="15.75" hidden="1" customHeight="1" x14ac:dyDescent="0.3">
      <c r="B79" s="26" t="s">
        <v>71</v>
      </c>
    </row>
    <row r="80" spans="2:2"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38">
    <mergeCell ref="Y1:AA1"/>
    <mergeCell ref="Y2:AA2"/>
    <mergeCell ref="Y3:AA3"/>
    <mergeCell ref="D1:V3"/>
    <mergeCell ref="W1:X3"/>
    <mergeCell ref="Y4:AA4"/>
    <mergeCell ref="G6:K6"/>
    <mergeCell ref="G7:K7"/>
    <mergeCell ref="L7:L8"/>
    <mergeCell ref="M7:M8"/>
    <mergeCell ref="N7:N8"/>
    <mergeCell ref="O7:O8"/>
    <mergeCell ref="P7:P8"/>
    <mergeCell ref="Q7:T7"/>
    <mergeCell ref="L35:AA35"/>
    <mergeCell ref="L36:AA36"/>
    <mergeCell ref="L37:AA37"/>
    <mergeCell ref="G5:W5"/>
    <mergeCell ref="X5:AA5"/>
    <mergeCell ref="L6:W6"/>
    <mergeCell ref="X6:X8"/>
    <mergeCell ref="Y6:Y8"/>
    <mergeCell ref="Z6:Z8"/>
    <mergeCell ref="AA6:AA8"/>
    <mergeCell ref="U7:W7"/>
    <mergeCell ref="B34:C34"/>
    <mergeCell ref="B35:J35"/>
    <mergeCell ref="B36:J36"/>
    <mergeCell ref="B37:J37"/>
    <mergeCell ref="C9:C13"/>
    <mergeCell ref="B1:C3"/>
    <mergeCell ref="B5:F5"/>
    <mergeCell ref="B6:B8"/>
    <mergeCell ref="C6:C8"/>
    <mergeCell ref="D6:D8"/>
    <mergeCell ref="E6:E8"/>
    <mergeCell ref="F6:F8"/>
    <mergeCell ref="B4:X4"/>
  </mergeCells>
  <conditionalFormatting sqref="J9:J33 T9:T33">
    <cfRule type="containsText" dxfId="6" priority="1" operator="containsText" text="Baja">
      <formula>NOT(ISERROR(SEARCH(("Baja"),(J9))))</formula>
    </cfRule>
    <cfRule type="containsText" dxfId="5" priority="2" operator="containsText" text="Moderada">
      <formula>NOT(ISERROR(SEARCH(("Moderada"),(J9))))</formula>
    </cfRule>
    <cfRule type="containsText" dxfId="4" priority="3" operator="containsText" text="Alta">
      <formula>NOT(ISERROR(SEARCH(("Alta"),(J9))))</formula>
    </cfRule>
    <cfRule type="containsText" dxfId="3" priority="4" operator="containsText" text="Extrema">
      <formula>NOT(ISERROR(SEARCH(("Extrema"),(J9))))</formula>
    </cfRule>
  </conditionalFormatting>
  <dataValidations count="2">
    <dataValidation type="list" allowBlank="1" showErrorMessage="1" sqref="N9:N33" xr:uid="{00000000-0002-0000-0100-000000000000}">
      <formula1>$B$78:$B$79</formula1>
    </dataValidation>
    <dataValidation type="list" allowBlank="1" showErrorMessage="1" sqref="M9:M33" xr:uid="{00000000-0002-0000-0100-000001000000}">
      <formula1>$B$74:$B$76</formula1>
    </dataValidation>
  </dataValidations>
  <printOptions horizontalCentered="1"/>
  <pageMargins left="0.11811023622047245" right="0.11811023622047245" top="0.11811023622047245" bottom="0.11811023622047245" header="0" footer="0"/>
  <pageSetup scale="2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00"/>
  <sheetViews>
    <sheetView workbookViewId="0"/>
  </sheetViews>
  <sheetFormatPr baseColWidth="10" defaultColWidth="14.44140625" defaultRowHeight="15" customHeight="1" x14ac:dyDescent="0.3"/>
  <cols>
    <col min="1" max="1" width="3.5546875" customWidth="1"/>
    <col min="2" max="2" width="70.88671875" customWidth="1"/>
    <col min="3" max="26" width="10.6640625" customWidth="1"/>
  </cols>
  <sheetData>
    <row r="1" spans="1:4" ht="26.25" customHeight="1" x14ac:dyDescent="0.3">
      <c r="A1" s="171" t="s">
        <v>83</v>
      </c>
      <c r="B1" s="172"/>
      <c r="C1" s="172"/>
      <c r="D1" s="172"/>
    </row>
    <row r="3" spans="1:4" ht="14.4" x14ac:dyDescent="0.3">
      <c r="A3" s="173" t="s">
        <v>36</v>
      </c>
      <c r="B3" s="175" t="s">
        <v>84</v>
      </c>
      <c r="C3" s="176" t="s">
        <v>85</v>
      </c>
      <c r="D3" s="110"/>
    </row>
    <row r="4" spans="1:4" ht="14.4" x14ac:dyDescent="0.3">
      <c r="A4" s="174"/>
      <c r="B4" s="117"/>
      <c r="C4" s="6" t="s">
        <v>15</v>
      </c>
      <c r="D4" s="52" t="s">
        <v>36</v>
      </c>
    </row>
    <row r="5" spans="1:4" ht="14.4" x14ac:dyDescent="0.3">
      <c r="A5" s="53">
        <v>1</v>
      </c>
      <c r="B5" s="54" t="s">
        <v>86</v>
      </c>
      <c r="C5" s="18" t="s">
        <v>87</v>
      </c>
      <c r="D5" s="18"/>
    </row>
    <row r="6" spans="1:4" ht="14.4" x14ac:dyDescent="0.3">
      <c r="A6" s="42">
        <v>2</v>
      </c>
      <c r="B6" s="55" t="s">
        <v>88</v>
      </c>
      <c r="C6" s="12"/>
      <c r="D6" s="12" t="s">
        <v>87</v>
      </c>
    </row>
    <row r="7" spans="1:4" ht="14.4" x14ac:dyDescent="0.3">
      <c r="A7" s="42">
        <v>3</v>
      </c>
      <c r="B7" s="55" t="s">
        <v>89</v>
      </c>
      <c r="C7" s="12" t="s">
        <v>87</v>
      </c>
      <c r="D7" s="12"/>
    </row>
    <row r="8" spans="1:4" ht="14.4" x14ac:dyDescent="0.3">
      <c r="A8" s="42">
        <v>4</v>
      </c>
      <c r="B8" s="55" t="s">
        <v>90</v>
      </c>
      <c r="C8" s="12" t="s">
        <v>87</v>
      </c>
      <c r="D8" s="12"/>
    </row>
    <row r="9" spans="1:4" ht="14.4" x14ac:dyDescent="0.3">
      <c r="A9" s="42">
        <v>5</v>
      </c>
      <c r="B9" s="55" t="s">
        <v>91</v>
      </c>
      <c r="C9" s="12" t="s">
        <v>87</v>
      </c>
      <c r="D9" s="12"/>
    </row>
    <row r="10" spans="1:4" ht="14.4" x14ac:dyDescent="0.3">
      <c r="A10" s="42">
        <v>6</v>
      </c>
      <c r="B10" s="55" t="s">
        <v>92</v>
      </c>
      <c r="C10" s="12" t="s">
        <v>87</v>
      </c>
      <c r="D10" s="12"/>
    </row>
    <row r="11" spans="1:4" ht="14.4" x14ac:dyDescent="0.3">
      <c r="A11" s="42">
        <v>7</v>
      </c>
      <c r="B11" s="55" t="s">
        <v>93</v>
      </c>
      <c r="C11" s="12" t="s">
        <v>87</v>
      </c>
      <c r="D11" s="12"/>
    </row>
    <row r="12" spans="1:4" ht="28.8" x14ac:dyDescent="0.3">
      <c r="A12" s="42">
        <v>8</v>
      </c>
      <c r="B12" s="56" t="s">
        <v>94</v>
      </c>
      <c r="C12" s="12" t="s">
        <v>87</v>
      </c>
      <c r="D12" s="12"/>
    </row>
    <row r="13" spans="1:4" ht="14.4" x14ac:dyDescent="0.3">
      <c r="A13" s="42">
        <v>9</v>
      </c>
      <c r="B13" s="55" t="s">
        <v>95</v>
      </c>
      <c r="C13" s="12"/>
      <c r="D13" s="12" t="s">
        <v>87</v>
      </c>
    </row>
    <row r="14" spans="1:4" ht="14.4" x14ac:dyDescent="0.3">
      <c r="A14" s="42">
        <v>10</v>
      </c>
      <c r="B14" s="55" t="s">
        <v>96</v>
      </c>
      <c r="C14" s="12" t="s">
        <v>87</v>
      </c>
      <c r="D14" s="12"/>
    </row>
    <row r="15" spans="1:4" ht="14.4" x14ac:dyDescent="0.3">
      <c r="A15" s="42">
        <v>11</v>
      </c>
      <c r="B15" s="55" t="s">
        <v>97</v>
      </c>
      <c r="C15" s="12" t="s">
        <v>87</v>
      </c>
      <c r="D15" s="12"/>
    </row>
    <row r="16" spans="1:4" ht="14.4" x14ac:dyDescent="0.3">
      <c r="A16" s="42">
        <v>12</v>
      </c>
      <c r="B16" s="55" t="s">
        <v>98</v>
      </c>
      <c r="C16" s="12" t="s">
        <v>87</v>
      </c>
      <c r="D16" s="12"/>
    </row>
    <row r="17" spans="1:4" ht="14.4" x14ac:dyDescent="0.3">
      <c r="A17" s="42">
        <v>13</v>
      </c>
      <c r="B17" s="55" t="s">
        <v>99</v>
      </c>
      <c r="C17" s="12" t="s">
        <v>87</v>
      </c>
      <c r="D17" s="12"/>
    </row>
    <row r="18" spans="1:4" ht="14.4" x14ac:dyDescent="0.3">
      <c r="A18" s="42">
        <v>14</v>
      </c>
      <c r="B18" s="55" t="s">
        <v>100</v>
      </c>
      <c r="C18" s="12" t="s">
        <v>87</v>
      </c>
      <c r="D18" s="12"/>
    </row>
    <row r="19" spans="1:4" ht="14.4" x14ac:dyDescent="0.3">
      <c r="A19" s="42">
        <v>15</v>
      </c>
      <c r="B19" s="55" t="s">
        <v>101</v>
      </c>
      <c r="C19" s="12" t="s">
        <v>87</v>
      </c>
      <c r="D19" s="12"/>
    </row>
    <row r="20" spans="1:4" ht="14.4" x14ac:dyDescent="0.3">
      <c r="A20" s="42">
        <v>16</v>
      </c>
      <c r="B20" s="55" t="s">
        <v>102</v>
      </c>
      <c r="C20" s="12"/>
      <c r="D20" s="12" t="s">
        <v>87</v>
      </c>
    </row>
    <row r="21" spans="1:4" ht="15.75" customHeight="1" x14ac:dyDescent="0.3">
      <c r="A21" s="42">
        <v>17</v>
      </c>
      <c r="B21" s="55" t="s">
        <v>103</v>
      </c>
      <c r="C21" s="12" t="s">
        <v>87</v>
      </c>
      <c r="D21" s="12"/>
    </row>
    <row r="22" spans="1:4" ht="15.75" customHeight="1" x14ac:dyDescent="0.3">
      <c r="A22" s="42">
        <v>18</v>
      </c>
      <c r="B22" s="55" t="s">
        <v>104</v>
      </c>
      <c r="C22" s="12"/>
      <c r="D22" s="12" t="s">
        <v>87</v>
      </c>
    </row>
    <row r="23" spans="1:4" ht="15.75" customHeight="1" x14ac:dyDescent="0.3"/>
    <row r="24" spans="1:4" ht="15.75" customHeight="1" x14ac:dyDescent="0.3">
      <c r="A24" s="177" t="s">
        <v>105</v>
      </c>
      <c r="B24" s="109"/>
      <c r="C24" s="176">
        <f>COUNTIF(C5:C22,"X")</f>
        <v>14</v>
      </c>
      <c r="D24" s="110"/>
    </row>
    <row r="25" spans="1:4" ht="15.75" customHeight="1" x14ac:dyDescent="0.3">
      <c r="A25" s="166" t="s">
        <v>106</v>
      </c>
      <c r="B25" s="113"/>
      <c r="C25" s="178">
        <f>COUNTIF(D6:D23,"X")</f>
        <v>4</v>
      </c>
      <c r="D25" s="115"/>
    </row>
    <row r="26" spans="1:4" ht="15.75" customHeight="1" x14ac:dyDescent="0.3"/>
    <row r="27" spans="1:4" ht="15.75" customHeight="1" x14ac:dyDescent="0.3">
      <c r="A27" s="167" t="s">
        <v>107</v>
      </c>
      <c r="B27" s="168"/>
      <c r="C27" s="169" t="str">
        <f>IF(C24&lt;6,"Moderado",IF(C24&gt;11,"Catastrófico",IF(C24=6,"Mayor",IF(C24=7,"Mayor",IF(C24=8,"Mayor",IF(C24=9,"Mayor",IF(C24=10,"Mayor",IF(C24=11,"Mayor"))))))))</f>
        <v>Catastrófico</v>
      </c>
      <c r="D27" s="170"/>
    </row>
    <row r="28" spans="1:4" ht="15.75" customHeight="1" x14ac:dyDescent="0.3"/>
    <row r="29" spans="1:4" ht="15.75" customHeight="1" x14ac:dyDescent="0.3"/>
    <row r="30" spans="1:4" ht="15.75" customHeight="1" x14ac:dyDescent="0.3"/>
    <row r="31" spans="1:4" ht="15.75" customHeight="1" x14ac:dyDescent="0.3"/>
    <row r="32" spans="1:4"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0">
    <mergeCell ref="A25:B25"/>
    <mergeCell ref="A27:B27"/>
    <mergeCell ref="C27:D27"/>
    <mergeCell ref="A1:D1"/>
    <mergeCell ref="A3:A4"/>
    <mergeCell ref="B3:B4"/>
    <mergeCell ref="C3:D3"/>
    <mergeCell ref="A24:B24"/>
    <mergeCell ref="C24:D24"/>
    <mergeCell ref="C25:D25"/>
  </mergeCells>
  <conditionalFormatting sqref="C27">
    <cfRule type="containsText" dxfId="2" priority="1" operator="containsText" text="Catastrófico">
      <formula>NOT(ISERROR(SEARCH(("Catastrófico"),(C27))))</formula>
    </cfRule>
    <cfRule type="containsText" dxfId="1" priority="2" operator="containsText" text="Mayor">
      <formula>NOT(ISERROR(SEARCH(("Mayor"),(C27))))</formula>
    </cfRule>
    <cfRule type="containsText" dxfId="0" priority="3" operator="containsText" text="Moderado">
      <formula>NOT(ISERROR(SEARCH(("Moderado"),(C27))))</formula>
    </cfRule>
  </conditionalFormatting>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999"/>
  <sheetViews>
    <sheetView topLeftCell="B10" workbookViewId="0">
      <selection activeCell="H10" sqref="H10"/>
    </sheetView>
  </sheetViews>
  <sheetFormatPr baseColWidth="10" defaultColWidth="14.44140625" defaultRowHeight="15" customHeight="1" x14ac:dyDescent="0.3"/>
  <cols>
    <col min="1" max="1" width="10.6640625" hidden="1" customWidth="1"/>
    <col min="2" max="2" width="29.44140625" customWidth="1"/>
    <col min="3" max="3" width="25.88671875" customWidth="1"/>
    <col min="4" max="4" width="25.6640625" customWidth="1"/>
    <col min="5" max="5" width="13.109375" customWidth="1"/>
    <col min="6" max="6" width="13.88671875" customWidth="1"/>
    <col min="7" max="7" width="30" customWidth="1"/>
    <col min="8" max="8" width="25.88671875" customWidth="1"/>
    <col min="9" max="9" width="30.6640625" customWidth="1"/>
    <col min="10" max="26" width="10.6640625" customWidth="1"/>
  </cols>
  <sheetData>
    <row r="1" spans="1:26" ht="27" customHeight="1" x14ac:dyDescent="0.3">
      <c r="B1" s="185"/>
      <c r="C1" s="122" t="s">
        <v>108</v>
      </c>
      <c r="D1" s="122"/>
      <c r="E1" s="122"/>
      <c r="F1" s="122"/>
      <c r="G1" s="122"/>
      <c r="H1" s="123"/>
      <c r="I1" s="102" t="s">
        <v>139</v>
      </c>
      <c r="J1" s="57"/>
      <c r="K1" s="57"/>
    </row>
    <row r="2" spans="1:26" ht="27" customHeight="1" x14ac:dyDescent="0.3">
      <c r="B2" s="106"/>
      <c r="C2" s="122"/>
      <c r="D2" s="122"/>
      <c r="E2" s="122"/>
      <c r="F2" s="122"/>
      <c r="G2" s="122"/>
      <c r="H2" s="123"/>
      <c r="I2" s="100" t="s">
        <v>129</v>
      </c>
      <c r="J2" s="57"/>
      <c r="K2" s="57"/>
    </row>
    <row r="3" spans="1:26" ht="34.5" customHeight="1" x14ac:dyDescent="0.3">
      <c r="B3" s="106"/>
      <c r="C3" s="122"/>
      <c r="D3" s="122"/>
      <c r="E3" s="122"/>
      <c r="F3" s="122"/>
      <c r="G3" s="122"/>
      <c r="H3" s="123"/>
      <c r="I3" s="100" t="s">
        <v>141</v>
      </c>
      <c r="J3" s="57"/>
      <c r="K3" s="57"/>
    </row>
    <row r="4" spans="1:26" ht="15.6" x14ac:dyDescent="0.3">
      <c r="B4" s="30"/>
      <c r="C4" s="30"/>
      <c r="D4" s="30"/>
      <c r="E4" s="30"/>
      <c r="F4" s="30"/>
      <c r="G4" s="30"/>
      <c r="H4" s="186" t="s">
        <v>47</v>
      </c>
      <c r="I4" s="140"/>
    </row>
    <row r="5" spans="1:26" ht="15.6" x14ac:dyDescent="0.3">
      <c r="B5" s="58" t="s">
        <v>109</v>
      </c>
      <c r="C5" s="187" t="s">
        <v>110</v>
      </c>
      <c r="D5" s="142"/>
      <c r="E5" s="142"/>
      <c r="F5" s="142"/>
      <c r="G5" s="142"/>
      <c r="H5" s="142"/>
      <c r="I5" s="143"/>
    </row>
    <row r="7" spans="1:26" ht="14.4" x14ac:dyDescent="0.3">
      <c r="A7" s="59"/>
      <c r="B7" s="188" t="s">
        <v>46</v>
      </c>
      <c r="C7" s="142"/>
      <c r="D7" s="143"/>
      <c r="E7" s="188" t="s">
        <v>111</v>
      </c>
      <c r="F7" s="143"/>
      <c r="G7" s="188" t="s">
        <v>112</v>
      </c>
      <c r="H7" s="142"/>
      <c r="I7" s="143"/>
      <c r="J7" s="59"/>
      <c r="K7" s="59"/>
      <c r="L7" s="59"/>
      <c r="M7" s="59"/>
      <c r="N7" s="59"/>
      <c r="O7" s="59"/>
      <c r="P7" s="59"/>
      <c r="Q7" s="59"/>
      <c r="R7" s="59"/>
      <c r="S7" s="59"/>
      <c r="T7" s="59"/>
      <c r="U7" s="59"/>
      <c r="V7" s="59"/>
      <c r="W7" s="59"/>
      <c r="X7" s="59"/>
      <c r="Y7" s="59"/>
      <c r="Z7" s="59"/>
    </row>
    <row r="8" spans="1:26" ht="14.4" x14ac:dyDescent="0.3">
      <c r="A8" s="59"/>
      <c r="B8" s="60" t="s">
        <v>53</v>
      </c>
      <c r="C8" s="60" t="s">
        <v>54</v>
      </c>
      <c r="D8" s="60" t="s">
        <v>113</v>
      </c>
      <c r="E8" s="60" t="s">
        <v>114</v>
      </c>
      <c r="F8" s="60" t="s">
        <v>115</v>
      </c>
      <c r="G8" s="60" t="s">
        <v>116</v>
      </c>
      <c r="H8" s="60" t="s">
        <v>117</v>
      </c>
      <c r="I8" s="60" t="s">
        <v>118</v>
      </c>
      <c r="J8" s="59"/>
      <c r="K8" s="59"/>
      <c r="L8" s="59"/>
      <c r="M8" s="59"/>
      <c r="N8" s="59"/>
      <c r="O8" s="59"/>
      <c r="P8" s="59"/>
      <c r="Q8" s="59"/>
      <c r="R8" s="59"/>
      <c r="S8" s="59"/>
      <c r="T8" s="59"/>
      <c r="U8" s="59"/>
      <c r="V8" s="59"/>
      <c r="W8" s="59"/>
      <c r="X8" s="59"/>
      <c r="Y8" s="59"/>
      <c r="Z8" s="59"/>
    </row>
    <row r="9" spans="1:26" ht="235.8" customHeight="1" x14ac:dyDescent="0.3">
      <c r="A9" s="59"/>
      <c r="B9" s="92" t="str">
        <f>'2. Mat Mapa Riesgo Corrupción'!D9</f>
        <v>1. Ausencia de mecanismos de control sobre los Archivos de Gestión  y los registros de salida.
2. Falta de pertenencia por parte de los funcionarios.</v>
      </c>
      <c r="C9" s="92" t="str">
        <f>'2. Mat Mapa Riesgo Corrupción'!E9</f>
        <v>Posibilidad de extracción indebida de documentos de archivo a solicitud de ciudadanos, funcionarios o entes externos, con el propósito de favorecer intereses particulares o con fines lucrativos</v>
      </c>
      <c r="D9" s="92" t="str">
        <f>'2. Mat Mapa Riesgo Corrupción'!L9</f>
        <v xml:space="preserve">Registrar el formato de solicitud de préstamo documental y testigo de documento afuera por parte de la responsable de archivo, cuando se solicite por parte de funcionarios o entes externos los préstamos de expedientes o documentos, realizar revisión periódica a la devolución de los documentos y expedientes prestados y en caso de pérdida informar al Director para que instaure la respectiva denuncia ante la Fiscalía y se reconstruya el expediente </v>
      </c>
      <c r="E9" s="92"/>
      <c r="F9" s="92"/>
      <c r="G9" s="92"/>
      <c r="H9" s="92" t="s">
        <v>132</v>
      </c>
      <c r="I9" s="92"/>
      <c r="J9" s="59"/>
      <c r="K9" s="59"/>
      <c r="L9" s="59"/>
      <c r="M9" s="59"/>
      <c r="N9" s="59"/>
      <c r="O9" s="59"/>
      <c r="P9" s="59"/>
      <c r="Q9" s="59"/>
      <c r="R9" s="59"/>
      <c r="S9" s="59"/>
      <c r="T9" s="59"/>
      <c r="U9" s="59"/>
      <c r="V9" s="59"/>
      <c r="W9" s="59"/>
      <c r="X9" s="59"/>
      <c r="Y9" s="59"/>
      <c r="Z9" s="59"/>
    </row>
    <row r="10" spans="1:26" ht="328.2" customHeight="1" x14ac:dyDescent="0.3">
      <c r="A10" s="59"/>
      <c r="B10" s="92" t="str">
        <f>'2. Mat Mapa Riesgo Corrupción'!D10</f>
        <v>1. Ausencia de mecanismos de control sobre los Archivos de Gestión, Central y los registros de salida.
2. Falta de pertenencia por parte de los funcionarios.</v>
      </c>
      <c r="C10" s="92" t="str">
        <f>'2. Mat Mapa Riesgo Corrupción'!E10</f>
        <v>Posibilidad de ocultamiento de información por parte de la responsable de archivo, para favorecer los intereses de un tercero, con el propósito de obstruir investigaciones adelantadas por los organismos de control</v>
      </c>
      <c r="D10" s="92" t="str">
        <f>'2. Mat Mapa Riesgo Corrupción'!L10</f>
        <v xml:space="preserve">Registrar los inventarios documentales por parte de cada dependencia y del propio archivo central, constatando previamente que los expedientes se encuentren debidamente organizados, rotulados, con índice documental foliados y paginados conforme lo establece la Ley 594 del 2000. Así mismo, garantizar que las transferencias documentales realizadas por las oficinas al Archivo Central, queden soportadas en actas relacionando los expedientes entregados según tiempo de retención documental. En caso final de constatar la perdida de documentos, abrir proceso disciplinario interno y realizar la denuncia por parte del Director ante la Fiscalía </v>
      </c>
      <c r="E10" s="92"/>
      <c r="F10" s="92"/>
      <c r="G10" s="92"/>
      <c r="H10" s="92" t="s">
        <v>136</v>
      </c>
      <c r="I10" s="92"/>
      <c r="J10" s="59"/>
      <c r="K10" s="59"/>
      <c r="L10" s="59"/>
      <c r="M10" s="59"/>
      <c r="N10" s="59"/>
      <c r="O10" s="59"/>
      <c r="P10" s="59"/>
      <c r="Q10" s="59"/>
      <c r="R10" s="59"/>
      <c r="S10" s="59"/>
      <c r="T10" s="59"/>
      <c r="U10" s="59"/>
      <c r="V10" s="59"/>
      <c r="W10" s="59"/>
      <c r="X10" s="59"/>
      <c r="Y10" s="59"/>
      <c r="Z10" s="59"/>
    </row>
    <row r="11" spans="1:26" ht="162" hidden="1" customHeight="1" x14ac:dyDescent="0.3">
      <c r="A11" s="59"/>
      <c r="B11" s="92"/>
      <c r="C11" s="92"/>
      <c r="D11" s="92"/>
      <c r="E11" s="92"/>
      <c r="F11" s="92"/>
      <c r="G11" s="92"/>
      <c r="H11" s="92"/>
      <c r="I11" s="92"/>
      <c r="J11" s="59"/>
      <c r="K11" s="59"/>
      <c r="L11" s="59"/>
      <c r="M11" s="59"/>
      <c r="N11" s="59"/>
      <c r="O11" s="59"/>
      <c r="P11" s="59"/>
      <c r="Q11" s="59"/>
      <c r="R11" s="59"/>
      <c r="S11" s="59"/>
      <c r="T11" s="59"/>
      <c r="U11" s="59"/>
      <c r="V11" s="59"/>
      <c r="W11" s="59"/>
      <c r="X11" s="59"/>
      <c r="Y11" s="59"/>
      <c r="Z11" s="59"/>
    </row>
    <row r="12" spans="1:26" ht="166.5" hidden="1" customHeight="1" x14ac:dyDescent="0.3">
      <c r="A12" s="59"/>
      <c r="B12" s="92"/>
      <c r="C12" s="92"/>
      <c r="D12" s="92"/>
      <c r="E12" s="92"/>
      <c r="F12" s="92"/>
      <c r="G12" s="92"/>
      <c r="H12" s="92"/>
      <c r="I12" s="92"/>
      <c r="J12" s="59"/>
      <c r="K12" s="59"/>
      <c r="L12" s="59"/>
      <c r="M12" s="59"/>
      <c r="N12" s="59"/>
      <c r="O12" s="59"/>
      <c r="P12" s="59"/>
      <c r="Q12" s="59"/>
      <c r="R12" s="59"/>
      <c r="S12" s="59"/>
      <c r="T12" s="59"/>
      <c r="U12" s="59"/>
      <c r="V12" s="59"/>
      <c r="W12" s="59"/>
      <c r="X12" s="59"/>
      <c r="Y12" s="59"/>
      <c r="Z12" s="59"/>
    </row>
    <row r="13" spans="1:26" ht="105.75" hidden="1" customHeight="1" x14ac:dyDescent="0.3">
      <c r="B13" s="92"/>
      <c r="C13" s="92"/>
      <c r="D13" s="92"/>
      <c r="E13" s="92"/>
      <c r="F13" s="92"/>
      <c r="G13" s="92"/>
      <c r="H13" s="92"/>
      <c r="I13" s="92"/>
    </row>
    <row r="14" spans="1:26" ht="14.4" hidden="1" x14ac:dyDescent="0.3">
      <c r="B14" s="9" t="str">
        <f>'2. Mat Mapa Riesgo Corrupción'!D14</f>
        <v>F</v>
      </c>
      <c r="C14" s="9" t="str">
        <f>'2. Mat Mapa Riesgo Corrupción'!E14</f>
        <v>F</v>
      </c>
      <c r="D14" s="9" t="str">
        <f>'2. Mat Mapa Riesgo Corrupción'!L14</f>
        <v>F</v>
      </c>
      <c r="E14" s="9"/>
      <c r="F14" s="9"/>
      <c r="G14" s="9"/>
      <c r="H14" s="9"/>
      <c r="I14" s="9"/>
    </row>
    <row r="15" spans="1:26" ht="14.4" hidden="1" x14ac:dyDescent="0.3">
      <c r="B15" s="9" t="str">
        <f>'2. Mat Mapa Riesgo Corrupción'!D15</f>
        <v>G</v>
      </c>
      <c r="C15" s="9" t="str">
        <f>'2. Mat Mapa Riesgo Corrupción'!E15</f>
        <v>G</v>
      </c>
      <c r="D15" s="9" t="str">
        <f>'2. Mat Mapa Riesgo Corrupción'!L15</f>
        <v>G</v>
      </c>
      <c r="E15" s="9"/>
      <c r="F15" s="9"/>
      <c r="G15" s="9"/>
      <c r="H15" s="9"/>
      <c r="I15" s="9"/>
    </row>
    <row r="16" spans="1:26" ht="14.4" hidden="1" x14ac:dyDescent="0.3">
      <c r="B16" s="9" t="str">
        <f>'2. Mat Mapa Riesgo Corrupción'!D16</f>
        <v>H</v>
      </c>
      <c r="C16" s="9" t="str">
        <f>'2. Mat Mapa Riesgo Corrupción'!E16</f>
        <v>H</v>
      </c>
      <c r="D16" s="9" t="str">
        <f>'2. Mat Mapa Riesgo Corrupción'!L16</f>
        <v>H</v>
      </c>
      <c r="E16" s="9"/>
      <c r="F16" s="9"/>
      <c r="G16" s="9"/>
      <c r="H16" s="9"/>
      <c r="I16" s="9"/>
    </row>
    <row r="17" spans="2:9" ht="14.4" hidden="1" x14ac:dyDescent="0.3">
      <c r="B17" s="9" t="str">
        <f>'2. Mat Mapa Riesgo Corrupción'!D17</f>
        <v>I</v>
      </c>
      <c r="C17" s="9" t="str">
        <f>'2. Mat Mapa Riesgo Corrupción'!E17</f>
        <v>I</v>
      </c>
      <c r="D17" s="9" t="str">
        <f>'2. Mat Mapa Riesgo Corrupción'!L17</f>
        <v>I</v>
      </c>
      <c r="E17" s="9"/>
      <c r="F17" s="9"/>
      <c r="G17" s="9"/>
      <c r="H17" s="9"/>
      <c r="I17" s="9"/>
    </row>
    <row r="18" spans="2:9" ht="14.4" hidden="1" x14ac:dyDescent="0.3">
      <c r="B18" s="9" t="str">
        <f>'2. Mat Mapa Riesgo Corrupción'!D18</f>
        <v>J</v>
      </c>
      <c r="C18" s="9" t="str">
        <f>'2. Mat Mapa Riesgo Corrupción'!E18</f>
        <v>J</v>
      </c>
      <c r="D18" s="9" t="str">
        <f>'2. Mat Mapa Riesgo Corrupción'!L18</f>
        <v>J</v>
      </c>
      <c r="E18" s="9"/>
      <c r="F18" s="9"/>
      <c r="G18" s="9"/>
      <c r="H18" s="9"/>
      <c r="I18" s="9"/>
    </row>
    <row r="19" spans="2:9" ht="14.4" hidden="1" x14ac:dyDescent="0.3">
      <c r="B19" s="9" t="str">
        <f>'2. Mat Mapa Riesgo Corrupción'!D19</f>
        <v>K</v>
      </c>
      <c r="C19" s="9" t="str">
        <f>'2. Mat Mapa Riesgo Corrupción'!E19</f>
        <v>K</v>
      </c>
      <c r="D19" s="9" t="str">
        <f>'2. Mat Mapa Riesgo Corrupción'!L19</f>
        <v>K</v>
      </c>
      <c r="E19" s="9"/>
      <c r="F19" s="9"/>
      <c r="G19" s="9"/>
      <c r="H19" s="9"/>
      <c r="I19" s="9"/>
    </row>
    <row r="20" spans="2:9" ht="15.75" hidden="1" customHeight="1" x14ac:dyDescent="0.3">
      <c r="B20" s="9" t="str">
        <f>'2. Mat Mapa Riesgo Corrupción'!D20</f>
        <v>L</v>
      </c>
      <c r="C20" s="9" t="str">
        <f>'2. Mat Mapa Riesgo Corrupción'!E20</f>
        <v>L</v>
      </c>
      <c r="D20" s="9" t="str">
        <f>'2. Mat Mapa Riesgo Corrupción'!L20</f>
        <v>L</v>
      </c>
      <c r="E20" s="9"/>
      <c r="F20" s="9"/>
      <c r="G20" s="9"/>
      <c r="H20" s="9"/>
      <c r="I20" s="9"/>
    </row>
    <row r="21" spans="2:9" ht="15.75" hidden="1" customHeight="1" x14ac:dyDescent="0.3">
      <c r="B21" s="9" t="str">
        <f>'2. Mat Mapa Riesgo Corrupción'!D21</f>
        <v>M</v>
      </c>
      <c r="C21" s="9" t="str">
        <f>'2. Mat Mapa Riesgo Corrupción'!E21</f>
        <v>M</v>
      </c>
      <c r="D21" s="9" t="str">
        <f>'2. Mat Mapa Riesgo Corrupción'!L21</f>
        <v>M</v>
      </c>
      <c r="E21" s="9"/>
      <c r="F21" s="9"/>
      <c r="G21" s="9"/>
      <c r="H21" s="9"/>
      <c r="I21" s="9"/>
    </row>
    <row r="22" spans="2:9" ht="15.75" hidden="1" customHeight="1" x14ac:dyDescent="0.3">
      <c r="B22" s="9" t="str">
        <f>'2. Mat Mapa Riesgo Corrupción'!D22</f>
        <v>N</v>
      </c>
      <c r="C22" s="9" t="str">
        <f>'2. Mat Mapa Riesgo Corrupción'!E22</f>
        <v>N</v>
      </c>
      <c r="D22" s="9" t="str">
        <f>'2. Mat Mapa Riesgo Corrupción'!L22</f>
        <v>N</v>
      </c>
      <c r="E22" s="9"/>
      <c r="F22" s="9"/>
      <c r="G22" s="9"/>
      <c r="H22" s="9"/>
      <c r="I22" s="9"/>
    </row>
    <row r="23" spans="2:9" ht="15.75" hidden="1" customHeight="1" x14ac:dyDescent="0.3">
      <c r="B23" s="9" t="str">
        <f>'2. Mat Mapa Riesgo Corrupción'!D23</f>
        <v>O</v>
      </c>
      <c r="C23" s="9" t="str">
        <f>'2. Mat Mapa Riesgo Corrupción'!E23</f>
        <v>O</v>
      </c>
      <c r="D23" s="9" t="str">
        <f>'2. Mat Mapa Riesgo Corrupción'!L23</f>
        <v>O</v>
      </c>
      <c r="E23" s="9"/>
      <c r="F23" s="9"/>
      <c r="G23" s="9"/>
      <c r="H23" s="9"/>
      <c r="I23" s="9"/>
    </row>
    <row r="24" spans="2:9" ht="15.75" hidden="1" customHeight="1" x14ac:dyDescent="0.3">
      <c r="B24" s="9" t="str">
        <f>'2. Mat Mapa Riesgo Corrupción'!D24</f>
        <v>P</v>
      </c>
      <c r="C24" s="9" t="str">
        <f>'2. Mat Mapa Riesgo Corrupción'!E24</f>
        <v>P</v>
      </c>
      <c r="D24" s="9" t="str">
        <f>'2. Mat Mapa Riesgo Corrupción'!L24</f>
        <v>P</v>
      </c>
      <c r="E24" s="9"/>
      <c r="F24" s="9"/>
      <c r="G24" s="9"/>
      <c r="H24" s="9"/>
      <c r="I24" s="9"/>
    </row>
    <row r="25" spans="2:9" ht="15.75" hidden="1" customHeight="1" x14ac:dyDescent="0.3">
      <c r="B25" s="9" t="str">
        <f>'2. Mat Mapa Riesgo Corrupción'!D25</f>
        <v>Q</v>
      </c>
      <c r="C25" s="9" t="str">
        <f>'2. Mat Mapa Riesgo Corrupción'!E25</f>
        <v>Q</v>
      </c>
      <c r="D25" s="9" t="str">
        <f>'2. Mat Mapa Riesgo Corrupción'!L25</f>
        <v>Q</v>
      </c>
      <c r="E25" s="9"/>
      <c r="F25" s="9"/>
      <c r="G25" s="9"/>
      <c r="H25" s="9"/>
      <c r="I25" s="9"/>
    </row>
    <row r="26" spans="2:9" ht="15.75" hidden="1" customHeight="1" x14ac:dyDescent="0.3">
      <c r="B26" s="9" t="str">
        <f>'2. Mat Mapa Riesgo Corrupción'!D26</f>
        <v>R</v>
      </c>
      <c r="C26" s="9" t="str">
        <f>'2. Mat Mapa Riesgo Corrupción'!E26</f>
        <v>R</v>
      </c>
      <c r="D26" s="9" t="str">
        <f>'2. Mat Mapa Riesgo Corrupción'!L26</f>
        <v>R</v>
      </c>
      <c r="E26" s="9"/>
      <c r="F26" s="9"/>
      <c r="G26" s="9"/>
      <c r="H26" s="9"/>
      <c r="I26" s="9"/>
    </row>
    <row r="27" spans="2:9" ht="15.75" hidden="1" customHeight="1" x14ac:dyDescent="0.3">
      <c r="B27" s="9" t="str">
        <f>'2. Mat Mapa Riesgo Corrupción'!D27</f>
        <v>S</v>
      </c>
      <c r="C27" s="9" t="str">
        <f>'2. Mat Mapa Riesgo Corrupción'!E27</f>
        <v xml:space="preserve">S </v>
      </c>
      <c r="D27" s="9" t="str">
        <f>'2. Mat Mapa Riesgo Corrupción'!L27</f>
        <v>S</v>
      </c>
      <c r="E27" s="9"/>
      <c r="F27" s="9"/>
      <c r="G27" s="9"/>
      <c r="H27" s="9"/>
      <c r="I27" s="9"/>
    </row>
    <row r="28" spans="2:9" ht="15.75" hidden="1" customHeight="1" x14ac:dyDescent="0.3">
      <c r="B28" s="9" t="str">
        <f>'2. Mat Mapa Riesgo Corrupción'!D28</f>
        <v>T</v>
      </c>
      <c r="C28" s="9" t="str">
        <f>'2. Mat Mapa Riesgo Corrupción'!E28</f>
        <v>T</v>
      </c>
      <c r="D28" s="9" t="str">
        <f>'2. Mat Mapa Riesgo Corrupción'!L28</f>
        <v>T</v>
      </c>
      <c r="E28" s="9"/>
      <c r="F28" s="9"/>
      <c r="G28" s="9"/>
      <c r="H28" s="9"/>
      <c r="I28" s="9"/>
    </row>
    <row r="29" spans="2:9" ht="15.75" hidden="1" customHeight="1" x14ac:dyDescent="0.3">
      <c r="B29" s="9" t="str">
        <f>'2. Mat Mapa Riesgo Corrupción'!D29</f>
        <v>U</v>
      </c>
      <c r="C29" s="9" t="str">
        <f>'2. Mat Mapa Riesgo Corrupción'!E29</f>
        <v>U</v>
      </c>
      <c r="D29" s="9" t="str">
        <f>'2. Mat Mapa Riesgo Corrupción'!L29</f>
        <v>U</v>
      </c>
      <c r="E29" s="9"/>
      <c r="F29" s="9"/>
      <c r="G29" s="9"/>
      <c r="H29" s="9"/>
      <c r="I29" s="9"/>
    </row>
    <row r="30" spans="2:9" ht="15.75" hidden="1" customHeight="1" x14ac:dyDescent="0.3">
      <c r="B30" s="9" t="str">
        <f>'2. Mat Mapa Riesgo Corrupción'!D30</f>
        <v>V</v>
      </c>
      <c r="C30" s="9" t="str">
        <f>'2. Mat Mapa Riesgo Corrupción'!E30</f>
        <v>V</v>
      </c>
      <c r="D30" s="9" t="str">
        <f>'2. Mat Mapa Riesgo Corrupción'!L30</f>
        <v>V</v>
      </c>
      <c r="E30" s="9"/>
      <c r="F30" s="9"/>
      <c r="G30" s="9"/>
      <c r="H30" s="9"/>
      <c r="I30" s="9"/>
    </row>
    <row r="31" spans="2:9" ht="15.75" hidden="1" customHeight="1" x14ac:dyDescent="0.3">
      <c r="B31" s="40" t="str">
        <f>'2. Mat Mapa Riesgo Corrupción'!D31</f>
        <v>W</v>
      </c>
      <c r="C31" s="40" t="str">
        <f>'2. Mat Mapa Riesgo Corrupción'!E31</f>
        <v>W</v>
      </c>
      <c r="D31" s="40" t="str">
        <f>'2. Mat Mapa Riesgo Corrupción'!L31</f>
        <v>W</v>
      </c>
      <c r="E31" s="9"/>
      <c r="F31" s="9"/>
      <c r="G31" s="9"/>
      <c r="H31" s="9"/>
      <c r="I31" s="9"/>
    </row>
    <row r="32" spans="2:9" ht="15.75" hidden="1" customHeight="1" x14ac:dyDescent="0.3">
      <c r="B32" s="40" t="str">
        <f>'2. Mat Mapa Riesgo Corrupción'!D32</f>
        <v>Z</v>
      </c>
      <c r="C32" s="40">
        <f>'2. Mat Mapa Riesgo Corrupción'!E32</f>
        <v>0</v>
      </c>
      <c r="D32" s="40" t="str">
        <f>'2. Mat Mapa Riesgo Corrupción'!L32</f>
        <v>Z</v>
      </c>
      <c r="E32" s="9"/>
      <c r="F32" s="9"/>
      <c r="G32" s="9"/>
      <c r="H32" s="9"/>
      <c r="I32" s="9"/>
    </row>
    <row r="33" spans="2:9" ht="15.75" customHeight="1" x14ac:dyDescent="0.3"/>
    <row r="34" spans="2:9" ht="15.75" customHeight="1" x14ac:dyDescent="0.3">
      <c r="B34" s="93" t="s">
        <v>119</v>
      </c>
      <c r="C34" s="179" t="s">
        <v>120</v>
      </c>
      <c r="D34" s="180"/>
      <c r="E34" s="180"/>
      <c r="F34" s="180"/>
      <c r="G34" s="180"/>
      <c r="H34" s="180"/>
      <c r="I34" s="181"/>
    </row>
    <row r="35" spans="2:9" ht="15.75" customHeight="1" x14ac:dyDescent="0.3">
      <c r="B35" s="61" t="s">
        <v>146</v>
      </c>
      <c r="C35" s="184" t="s">
        <v>121</v>
      </c>
      <c r="D35" s="142"/>
      <c r="E35" s="142"/>
      <c r="F35" s="142"/>
      <c r="G35" s="142"/>
      <c r="H35" s="142"/>
      <c r="I35" s="143"/>
    </row>
    <row r="36" spans="2:9" ht="15.75" customHeight="1" x14ac:dyDescent="0.3">
      <c r="B36" s="61"/>
      <c r="C36" s="182"/>
      <c r="D36" s="140"/>
      <c r="E36" s="140"/>
      <c r="F36" s="140"/>
      <c r="G36" s="140"/>
      <c r="H36" s="140"/>
      <c r="I36" s="183"/>
    </row>
    <row r="37" spans="2:9" ht="15.75" customHeight="1" x14ac:dyDescent="0.3">
      <c r="B37" s="61"/>
      <c r="C37" s="182"/>
      <c r="D37" s="140"/>
      <c r="E37" s="140"/>
      <c r="F37" s="140"/>
      <c r="G37" s="140"/>
      <c r="H37" s="140"/>
      <c r="I37" s="183"/>
    </row>
    <row r="38" spans="2:9" ht="15.75" customHeight="1" x14ac:dyDescent="0.3"/>
    <row r="39" spans="2:9" ht="15.75" customHeight="1" x14ac:dyDescent="0.3"/>
    <row r="40" spans="2:9" ht="15.75" customHeight="1" x14ac:dyDescent="0.3"/>
    <row r="41" spans="2:9" ht="15.75" customHeight="1" x14ac:dyDescent="0.3"/>
    <row r="42" spans="2:9" ht="15.75" customHeight="1" x14ac:dyDescent="0.3"/>
    <row r="43" spans="2:9" ht="15.75" customHeight="1" x14ac:dyDescent="0.3"/>
    <row r="44" spans="2:9" ht="15.75" customHeight="1" x14ac:dyDescent="0.3"/>
    <row r="45" spans="2:9" ht="15.75" customHeight="1" x14ac:dyDescent="0.3"/>
    <row r="46" spans="2:9" ht="15.75" customHeight="1" x14ac:dyDescent="0.3"/>
    <row r="47" spans="2:9" ht="15.75" customHeight="1" x14ac:dyDescent="0.3"/>
    <row r="48" spans="2:9"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2">
    <mergeCell ref="C34:I34"/>
    <mergeCell ref="C37:I37"/>
    <mergeCell ref="C35:I35"/>
    <mergeCell ref="C36:I36"/>
    <mergeCell ref="B1:B3"/>
    <mergeCell ref="H4:I4"/>
    <mergeCell ref="C5:I5"/>
    <mergeCell ref="B7:D7"/>
    <mergeCell ref="E7:F7"/>
    <mergeCell ref="G7:I7"/>
    <mergeCell ref="C1:G3"/>
    <mergeCell ref="H1:H3"/>
  </mergeCells>
  <pageMargins left="0.7" right="0.7" top="0.75" bottom="0.75"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1. Matriz Def Riesgo Corrupción</vt:lpstr>
      <vt:lpstr>2. Mat Mapa Riesgo Corrupción</vt:lpstr>
      <vt:lpstr>2.1 Mecanismo Asig Impacto</vt:lpstr>
      <vt:lpstr>3. Seguimiento Mapa Riesgos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Windows 10</cp:lastModifiedBy>
  <dcterms:created xsi:type="dcterms:W3CDTF">2016-03-05T20:47:34Z</dcterms:created>
  <dcterms:modified xsi:type="dcterms:W3CDTF">2026-06-08T16:57:34Z</dcterms:modified>
</cp:coreProperties>
</file>