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E:\ASESORIAS CONTABLES\2026\IMDER BUGA\PROCEDIMIENTOS\1. Estratégicos\P1. Direccionamiento y Planeación\03.P1. Manuales-Políticas-Planes\Riesgos Financiera\"/>
    </mc:Choice>
  </mc:AlternateContent>
  <xr:revisionPtr revIDLastSave="0" documentId="13_ncr:1_{D8041914-8760-40C9-AC76-D61BFB1287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 Matriz Def Riesgo Corrupción" sheetId="1" r:id="rId1"/>
    <sheet name="2. Mat Mapa Riesgo Corrupción" sheetId="2" r:id="rId2"/>
    <sheet name="2.1 Mecanismo Asig Impacto" sheetId="3" state="hidden" r:id="rId3"/>
    <sheet name="3. Seguimiento Mapa Riesgos" sheetId="4" r:id="rId4"/>
  </sheets>
  <calcPr calcId="191029"/>
  <extLst>
    <ext uri="GoogleSheetsCustomDataVersion1">
      <go:sheetsCustomData xmlns:go="http://customooxmlschemas.google.com/" r:id="rId8" roundtripDataSignature="AMtx7mgCz2Yt6wfteZ89zdHTeJXub4Sosw=="/>
    </ext>
  </extLst>
</workbook>
</file>

<file path=xl/calcChain.xml><?xml version="1.0" encoding="utf-8"?>
<calcChain xmlns="http://schemas.openxmlformats.org/spreadsheetml/2006/main">
  <c r="D32" i="4" l="1"/>
  <c r="B32" i="4"/>
  <c r="D31" i="4"/>
  <c r="B31" i="4"/>
  <c r="D30" i="4"/>
  <c r="B30" i="4"/>
  <c r="D29" i="4"/>
  <c r="B29" i="4"/>
  <c r="D28" i="4"/>
  <c r="B28" i="4"/>
  <c r="D27" i="4"/>
  <c r="B27" i="4"/>
  <c r="D26" i="4"/>
  <c r="B26" i="4"/>
  <c r="D25" i="4"/>
  <c r="B25" i="4"/>
  <c r="D24" i="4"/>
  <c r="B24" i="4"/>
  <c r="D23" i="4"/>
  <c r="B23" i="4"/>
  <c r="D22" i="4"/>
  <c r="B22" i="4"/>
  <c r="D21" i="4"/>
  <c r="B21" i="4"/>
  <c r="D20" i="4"/>
  <c r="B20" i="4"/>
  <c r="D19" i="4"/>
  <c r="B19" i="4"/>
  <c r="D18" i="4"/>
  <c r="B18" i="4"/>
  <c r="D17" i="4"/>
  <c r="B17" i="4"/>
  <c r="D16" i="4"/>
  <c r="B16" i="4"/>
  <c r="D15" i="4"/>
  <c r="B15" i="4"/>
  <c r="D14" i="4"/>
  <c r="B14" i="4"/>
  <c r="D12" i="4"/>
  <c r="B12" i="4"/>
  <c r="D11" i="4"/>
  <c r="B11" i="4"/>
  <c r="D10" i="4"/>
  <c r="B10" i="4"/>
  <c r="D9" i="4"/>
  <c r="B9" i="4"/>
  <c r="C25" i="3"/>
  <c r="C24" i="3"/>
  <c r="C27" i="3" s="1"/>
  <c r="R33" i="2"/>
  <c r="R32" i="2"/>
  <c r="P32" i="2"/>
  <c r="Q32" i="2" s="1"/>
  <c r="I32" i="2"/>
  <c r="J32" i="2" s="1"/>
  <c r="K32" i="2" s="1"/>
  <c r="E32" i="2"/>
  <c r="C32" i="4" s="1"/>
  <c r="R31" i="2"/>
  <c r="P31" i="2"/>
  <c r="Q31" i="2" s="1"/>
  <c r="I31" i="2"/>
  <c r="J31" i="2" s="1"/>
  <c r="K31" i="2" s="1"/>
  <c r="E31" i="2"/>
  <c r="C31" i="4" s="1"/>
  <c r="R30" i="2"/>
  <c r="P30" i="2"/>
  <c r="Q30" i="2" s="1"/>
  <c r="I30" i="2"/>
  <c r="J30" i="2" s="1"/>
  <c r="K30" i="2" s="1"/>
  <c r="E30" i="2"/>
  <c r="C30" i="4" s="1"/>
  <c r="R29" i="2"/>
  <c r="P29" i="2"/>
  <c r="Q29" i="2" s="1"/>
  <c r="S29" i="2" s="1"/>
  <c r="T29" i="2" s="1"/>
  <c r="I29" i="2"/>
  <c r="J29" i="2" s="1"/>
  <c r="K29" i="2" s="1"/>
  <c r="E29" i="2"/>
  <c r="C29" i="4" s="1"/>
  <c r="R28" i="2"/>
  <c r="P28" i="2"/>
  <c r="Q28" i="2" s="1"/>
  <c r="S28" i="2" s="1"/>
  <c r="T28" i="2" s="1"/>
  <c r="I28" i="2"/>
  <c r="J28" i="2" s="1"/>
  <c r="K28" i="2" s="1"/>
  <c r="E28" i="2"/>
  <c r="C28" i="4" s="1"/>
  <c r="R27" i="2"/>
  <c r="P27" i="2"/>
  <c r="Q27" i="2" s="1"/>
  <c r="S27" i="2" s="1"/>
  <c r="T27" i="2" s="1"/>
  <c r="I27" i="2"/>
  <c r="J27" i="2" s="1"/>
  <c r="K27" i="2" s="1"/>
  <c r="E27" i="2"/>
  <c r="C27" i="4" s="1"/>
  <c r="R26" i="2"/>
  <c r="P26" i="2"/>
  <c r="Q26" i="2" s="1"/>
  <c r="I26" i="2"/>
  <c r="J26" i="2" s="1"/>
  <c r="K26" i="2" s="1"/>
  <c r="E26" i="2"/>
  <c r="C26" i="4" s="1"/>
  <c r="R25" i="2"/>
  <c r="P25" i="2"/>
  <c r="Q25" i="2" s="1"/>
  <c r="I25" i="2"/>
  <c r="J25" i="2" s="1"/>
  <c r="K25" i="2" s="1"/>
  <c r="E25" i="2"/>
  <c r="C25" i="4" s="1"/>
  <c r="R24" i="2"/>
  <c r="P24" i="2"/>
  <c r="Q24" i="2" s="1"/>
  <c r="S24" i="2" s="1"/>
  <c r="T24" i="2" s="1"/>
  <c r="I24" i="2"/>
  <c r="J24" i="2" s="1"/>
  <c r="K24" i="2" s="1"/>
  <c r="E24" i="2"/>
  <c r="C24" i="4" s="1"/>
  <c r="R23" i="2"/>
  <c r="P23" i="2"/>
  <c r="Q23" i="2" s="1"/>
  <c r="I23" i="2"/>
  <c r="J23" i="2" s="1"/>
  <c r="K23" i="2" s="1"/>
  <c r="E23" i="2"/>
  <c r="C23" i="4" s="1"/>
  <c r="R22" i="2"/>
  <c r="P22" i="2"/>
  <c r="Q22" i="2" s="1"/>
  <c r="I22" i="2"/>
  <c r="J22" i="2" s="1"/>
  <c r="K22" i="2" s="1"/>
  <c r="E22" i="2"/>
  <c r="C22" i="4" s="1"/>
  <c r="R21" i="2"/>
  <c r="P21" i="2"/>
  <c r="Q21" i="2" s="1"/>
  <c r="S21" i="2" s="1"/>
  <c r="T21" i="2" s="1"/>
  <c r="I21" i="2"/>
  <c r="J21" i="2" s="1"/>
  <c r="K21" i="2" s="1"/>
  <c r="E21" i="2"/>
  <c r="C21" i="4" s="1"/>
  <c r="R20" i="2"/>
  <c r="P20" i="2"/>
  <c r="Q20" i="2" s="1"/>
  <c r="I20" i="2"/>
  <c r="J20" i="2" s="1"/>
  <c r="K20" i="2" s="1"/>
  <c r="E20" i="2"/>
  <c r="C20" i="4" s="1"/>
  <c r="R19" i="2"/>
  <c r="P19" i="2"/>
  <c r="Q19" i="2" s="1"/>
  <c r="S19" i="2" s="1"/>
  <c r="T19" i="2" s="1"/>
  <c r="I19" i="2"/>
  <c r="J19" i="2" s="1"/>
  <c r="K19" i="2" s="1"/>
  <c r="E19" i="2"/>
  <c r="C19" i="4" s="1"/>
  <c r="R18" i="2"/>
  <c r="P18" i="2"/>
  <c r="Q18" i="2" s="1"/>
  <c r="K18" i="2"/>
  <c r="I18" i="2"/>
  <c r="J18" i="2" s="1"/>
  <c r="E18" i="2"/>
  <c r="C18" i="4" s="1"/>
  <c r="R17" i="2"/>
  <c r="P17" i="2"/>
  <c r="Q17" i="2" s="1"/>
  <c r="I17" i="2"/>
  <c r="J17" i="2" s="1"/>
  <c r="K17" i="2" s="1"/>
  <c r="E17" i="2"/>
  <c r="C17" i="4" s="1"/>
  <c r="R16" i="2"/>
  <c r="P16" i="2"/>
  <c r="Q16" i="2" s="1"/>
  <c r="I16" i="2"/>
  <c r="J16" i="2" s="1"/>
  <c r="K16" i="2" s="1"/>
  <c r="E16" i="2"/>
  <c r="C16" i="4" s="1"/>
  <c r="R15" i="2"/>
  <c r="P15" i="2"/>
  <c r="Q15" i="2" s="1"/>
  <c r="I15" i="2"/>
  <c r="J15" i="2" s="1"/>
  <c r="K15" i="2" s="1"/>
  <c r="E15" i="2"/>
  <c r="C15" i="4" s="1"/>
  <c r="R14" i="2"/>
  <c r="P14" i="2"/>
  <c r="Q14" i="2" s="1"/>
  <c r="I14" i="2"/>
  <c r="J14" i="2" s="1"/>
  <c r="K14" i="2" s="1"/>
  <c r="E14" i="2"/>
  <c r="C14" i="4" s="1"/>
  <c r="R13" i="2"/>
  <c r="P13" i="2"/>
  <c r="Q13" i="2" s="1"/>
  <c r="S13" i="2" s="1"/>
  <c r="T13" i="2" s="1"/>
  <c r="I13" i="2"/>
  <c r="J13" i="2" s="1"/>
  <c r="K13" i="2" s="1"/>
  <c r="E13" i="2"/>
  <c r="C14" i="2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R12" i="2"/>
  <c r="P12" i="2"/>
  <c r="Q12" i="2" s="1"/>
  <c r="I12" i="2"/>
  <c r="J12" i="2" s="1"/>
  <c r="K12" i="2" s="1"/>
  <c r="E12" i="2"/>
  <c r="C12" i="4" s="1"/>
  <c r="R11" i="2"/>
  <c r="P11" i="2"/>
  <c r="Q11" i="2" s="1"/>
  <c r="S11" i="2" s="1"/>
  <c r="T11" i="2" s="1"/>
  <c r="I11" i="2"/>
  <c r="J11" i="2" s="1"/>
  <c r="K11" i="2" s="1"/>
  <c r="E11" i="2"/>
  <c r="C11" i="4" s="1"/>
  <c r="R10" i="2"/>
  <c r="Q10" i="2"/>
  <c r="P10" i="2"/>
  <c r="I10" i="2"/>
  <c r="J10" i="2" s="1"/>
  <c r="K10" i="2" s="1"/>
  <c r="E10" i="2"/>
  <c r="C10" i="4" s="1"/>
  <c r="R9" i="2"/>
  <c r="P9" i="2"/>
  <c r="Q9" i="2" s="1"/>
  <c r="I9" i="2"/>
  <c r="J9" i="2" s="1"/>
  <c r="K9" i="2" s="1"/>
  <c r="E9" i="2"/>
  <c r="C9" i="4" s="1"/>
  <c r="C9" i="2"/>
  <c r="B9" i="2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S9" i="2" l="1"/>
  <c r="T9" i="2" s="1"/>
  <c r="S14" i="2"/>
  <c r="T14" i="2" s="1"/>
  <c r="S15" i="2"/>
  <c r="T15" i="2" s="1"/>
  <c r="S17" i="2"/>
  <c r="T17" i="2" s="1"/>
  <c r="S30" i="2"/>
  <c r="T30" i="2" s="1"/>
  <c r="S31" i="2"/>
  <c r="T31" i="2" s="1"/>
  <c r="S18" i="2"/>
  <c r="T18" i="2" s="1"/>
  <c r="S26" i="2"/>
  <c r="T26" i="2" s="1"/>
  <c r="S10" i="2"/>
  <c r="T10" i="2" s="1"/>
  <c r="S22" i="2"/>
  <c r="T22" i="2" s="1"/>
  <c r="S25" i="2"/>
  <c r="T25" i="2" s="1"/>
  <c r="S12" i="2"/>
  <c r="T12" i="2" s="1"/>
  <c r="S16" i="2"/>
  <c r="T16" i="2" s="1"/>
  <c r="S20" i="2"/>
  <c r="T20" i="2" s="1"/>
  <c r="S23" i="2"/>
  <c r="T23" i="2" s="1"/>
  <c r="S32" i="2"/>
  <c r="T32" i="2" s="1"/>
</calcChain>
</file>

<file path=xl/sharedStrings.xml><?xml version="1.0" encoding="utf-8"?>
<sst xmlns="http://schemas.openxmlformats.org/spreadsheetml/2006/main" count="328" uniqueCount="167">
  <si>
    <t>MATRIZ DE DEFINICIÓN DEL RIESGO DE CORRUPCIÓN</t>
  </si>
  <si>
    <t>NOMBRE DEL PROCESO:</t>
  </si>
  <si>
    <t>RESPONSABLE DEL PROCESO:</t>
  </si>
  <si>
    <t>OBJETIVO DEL PROCESO:</t>
  </si>
  <si>
    <t>FECHA DE ULTIMA ACTUALIZACIÓN:</t>
  </si>
  <si>
    <t>Identificación del Contexto</t>
  </si>
  <si>
    <t>Descripción del Riesgo</t>
  </si>
  <si>
    <t>Acción y Omisión</t>
  </si>
  <si>
    <t>Uso del poder</t>
  </si>
  <si>
    <t>Desviación de la gestión de lo público</t>
  </si>
  <si>
    <t>Beneficio particular</t>
  </si>
  <si>
    <t>Contexto Interno</t>
  </si>
  <si>
    <t>Contexto Externo</t>
  </si>
  <si>
    <t>Procesos</t>
  </si>
  <si>
    <t>Político</t>
  </si>
  <si>
    <t>Si</t>
  </si>
  <si>
    <t>Personal o talento humano</t>
  </si>
  <si>
    <t>Legal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</si>
  <si>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</si>
  <si>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</si>
  <si>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</si>
  <si>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</si>
  <si>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</si>
  <si>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</si>
  <si>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</si>
  <si>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</si>
  <si>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</si>
  <si>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</si>
  <si>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</si>
  <si>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</si>
  <si>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</si>
  <si>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 xml:space="preserve">S </t>
  </si>
  <si>
    <t>T</t>
  </si>
  <si>
    <t>U</t>
  </si>
  <si>
    <t>V</t>
  </si>
  <si>
    <t>W</t>
  </si>
  <si>
    <t>No</t>
  </si>
  <si>
    <t>Internos</t>
  </si>
  <si>
    <t>Infraestructura</t>
  </si>
  <si>
    <t>Tecnología</t>
  </si>
  <si>
    <t>Externos</t>
  </si>
  <si>
    <t>Económico (competitivo y de mercado)</t>
  </si>
  <si>
    <t>Medioambiental</t>
  </si>
  <si>
    <t>Social</t>
  </si>
  <si>
    <t>Tecnológico</t>
  </si>
  <si>
    <t>Cultural</t>
  </si>
  <si>
    <t>MAPA DE RIESGOS DE CORRUPCIÓN</t>
  </si>
  <si>
    <t>DOCUMENTO CONTROLADO</t>
  </si>
  <si>
    <t>IDENTIFICACIÓN DEL RIESGO</t>
  </si>
  <si>
    <t>VALORACIÓN DEL RIESGO DE CORRUPCIÓN</t>
  </si>
  <si>
    <t>MONITOREO Y REVISIÓN</t>
  </si>
  <si>
    <t>Proceso</t>
  </si>
  <si>
    <t>Objetivo del Proceso</t>
  </si>
  <si>
    <t>Causa</t>
  </si>
  <si>
    <t>Riesgo</t>
  </si>
  <si>
    <t>Consecuencias</t>
  </si>
  <si>
    <t>Análisis del Riesgo</t>
  </si>
  <si>
    <t>Valoración del Riesgo</t>
  </si>
  <si>
    <t>Fecha</t>
  </si>
  <si>
    <t>Acciones</t>
  </si>
  <si>
    <t>Responsables</t>
  </si>
  <si>
    <t>Indicador</t>
  </si>
  <si>
    <t>Riesgo Inherente</t>
  </si>
  <si>
    <t>Controles</t>
  </si>
  <si>
    <t>Naturaleza del Control</t>
  </si>
  <si>
    <t>¿El tipo de control afecta la probabilidad o el impacto?</t>
  </si>
  <si>
    <t>Puntaje Final</t>
  </si>
  <si>
    <t>Puntaje a Disminuir</t>
  </si>
  <si>
    <t>Riesgo Residual</t>
  </si>
  <si>
    <t>Acciones Asociadas al Control</t>
  </si>
  <si>
    <t>Probabilidad</t>
  </si>
  <si>
    <t>Impacto</t>
  </si>
  <si>
    <t>Valor</t>
  </si>
  <si>
    <t>Zona del Riesgo</t>
  </si>
  <si>
    <t>Tratamiento</t>
  </si>
  <si>
    <t>Periodo de Ejecución</t>
  </si>
  <si>
    <t>Registro</t>
  </si>
  <si>
    <t>Preventivo</t>
  </si>
  <si>
    <t>S</t>
  </si>
  <si>
    <t>Z</t>
  </si>
  <si>
    <t>Consulta / Divulgación</t>
  </si>
  <si>
    <t>Detectivo</t>
  </si>
  <si>
    <t>Correctivo</t>
  </si>
  <si>
    <t>FORMATO PARA DETERMINAR EL IMPACTO</t>
  </si>
  <si>
    <t>Pregunta (si el riesgo de corrupción se materializa podría…)</t>
  </si>
  <si>
    <t>Respuesta</t>
  </si>
  <si>
    <t>¿Afectar al grupo de funcionarios del proceso?</t>
  </si>
  <si>
    <t>x</t>
  </si>
  <si>
    <t>¿Afectar el cumplimiento de metas y objetivos de la dependencia?</t>
  </si>
  <si>
    <t>¿Afectar el cumplimiento de misión de la Entidad?</t>
  </si>
  <si>
    <t>¿Afectar el cumplimiento de la misión del sector al que pertenece la Entidad?</t>
  </si>
  <si>
    <t>¿Generar pérdida de confianza de la Entidad, afectando su reputación?</t>
  </si>
  <si>
    <t>¿Generar pérdida de recursos económicos?</t>
  </si>
  <si>
    <t>¿Afectar la generación de los productos o la prestación de servicios?</t>
  </si>
  <si>
    <t>¿Dar lugar al detrimento de calidad de vida de la comunidad por la pérdida
del bien o servicios o los recursos públicos?</t>
  </si>
  <si>
    <t>¿Generar pérdida de información de la Entidad?</t>
  </si>
  <si>
    <t>¿Generar intervención de los órganos de control, de la Fiscalía, u otro ente?</t>
  </si>
  <si>
    <t>¿Dar lugar a procesos sancionatorios?</t>
  </si>
  <si>
    <t>¿Dar lugar a procesos disciplinarios?</t>
  </si>
  <si>
    <t>¿Dar lugar a procesos fiscales?</t>
  </si>
  <si>
    <t>¿Dar lugar a procesos penales?</t>
  </si>
  <si>
    <t>¿Generar pérdida de credibilidad del sector?</t>
  </si>
  <si>
    <t>¿Ocasionar lesiones físicas o pérdida de vidas humanas?</t>
  </si>
  <si>
    <t>¿Afectar la imagen regional?</t>
  </si>
  <si>
    <t>¿Afectar la imagen nacional?</t>
  </si>
  <si>
    <t>Total preguntas afirmativas:</t>
  </si>
  <si>
    <t>Total preguntas negativas:</t>
  </si>
  <si>
    <t>Clasificación del riesgo</t>
  </si>
  <si>
    <t>MATRIZ DEL SEGUIMIENTO AL MAPA DE RIESGOS DE CORRUPCIÓN</t>
  </si>
  <si>
    <t>RESPONSABLE:</t>
  </si>
  <si>
    <t>Jefe Oficina  de Control Interno</t>
  </si>
  <si>
    <t>CRONOGRAMA</t>
  </si>
  <si>
    <t>ACCIONES</t>
  </si>
  <si>
    <t>Control</t>
  </si>
  <si>
    <t>Elaboración</t>
  </si>
  <si>
    <t>Públicación</t>
  </si>
  <si>
    <t>Efectividad de los controles</t>
  </si>
  <si>
    <t>Acciones adelantadas</t>
  </si>
  <si>
    <t>Observaciones</t>
  </si>
  <si>
    <t>FECHAS DE SEGUIMIENTOS:</t>
  </si>
  <si>
    <t>OBSERVACIONES O COMENTARIOS</t>
  </si>
  <si>
    <t>Controles en avance</t>
  </si>
  <si>
    <t>Febrero a Diciembre de 2023</t>
  </si>
  <si>
    <r>
      <rPr>
        <b/>
        <sz val="16"/>
        <color theme="1"/>
        <rFont val="Arial"/>
        <family val="2"/>
      </rPr>
      <t>Versión:</t>
    </r>
    <r>
      <rPr>
        <sz val="16"/>
        <color theme="1"/>
        <rFont val="Arial"/>
        <family val="2"/>
      </rPr>
      <t xml:space="preserve"> 02</t>
    </r>
  </si>
  <si>
    <r>
      <rPr>
        <b/>
        <sz val="12"/>
        <color theme="1"/>
        <rFont val="Arial"/>
        <family val="2"/>
      </rPr>
      <t>Versión:</t>
    </r>
    <r>
      <rPr>
        <sz val="12"/>
        <color theme="1"/>
        <rFont val="Arial"/>
        <family val="2"/>
      </rPr>
      <t xml:space="preserve"> 02</t>
    </r>
  </si>
  <si>
    <t>Gestión Financiera</t>
  </si>
  <si>
    <t>Desarrollar estrategias orientadas a la administración y asignación de los recursos financieros, garantizando su adecuada  disponibilidad y cumplimiento de metas</t>
  </si>
  <si>
    <t>Posibilidad de expedir un Certificado de Disponibilidad Presupuestal con una apropiación presupuestal diferente a la solicitada, por error de digitación o con intención, ocasionando hallazgos de tipo disciplinario.</t>
  </si>
  <si>
    <t>Hallazgos de tipo fiscal por detrimento patrimonial.</t>
  </si>
  <si>
    <t>Error de digitación o con intención</t>
  </si>
  <si>
    <t>Hallazgos de tipo disciplinario.</t>
  </si>
  <si>
    <t>Informe de contratista con evidencias, informe de supervisión y planilla de pago</t>
  </si>
  <si>
    <t>% de pagos efectuados con soportes = pagos efectuados con soportes / total de pagos efectuados</t>
  </si>
  <si>
    <t>CDP y solicitud</t>
  </si>
  <si>
    <t>Número de CDP expedidos correctamente</t>
  </si>
  <si>
    <t>Posibilidad de que cuando se realicen las conciliaciones bancarias, se presente pérdida o daño del documento (libros de bancos, formato de conciliación y el extracto) por manipulación inadecuada de otros funcionarios; ocasionando falsedad en la información reportada y hallazgos de los entes de control.</t>
  </si>
  <si>
    <t>Por manipulación inadecuada de otros funcionarios.</t>
  </si>
  <si>
    <t>Ocasionando falsedad en la información reportada y hallazgos de los entes de control.</t>
  </si>
  <si>
    <t>Digitalizar las conciliaciones bancarias de manera mensual por parte de contabilidad.</t>
  </si>
  <si>
    <t>Conciliaciones bancarias</t>
  </si>
  <si>
    <t>Contadora</t>
  </si>
  <si>
    <t>% conciliaciones realizadas con información veraz = conciliaciones realizadas con información veraz / total de conciliaciones realizadas</t>
  </si>
  <si>
    <t>Pérdida de dinero y hallazgos de tipo disciplinario y fiscal por parte de los entes de control.</t>
  </si>
  <si>
    <t>Al final del día en recaudo se cuadra la caja y se cuenta el dinero recaudado y al día siguiente se consigna al banco el efectivo.</t>
  </si>
  <si>
    <t>Realizar cuadre de caja y consignación en el banco</t>
  </si>
  <si>
    <t>Arqueo de caja y consignaciones en banco</t>
  </si>
  <si>
    <t>Tesorera, Técnico Administrativo</t>
  </si>
  <si>
    <t>% de arqueos de caja realizados con efectividad</t>
  </si>
  <si>
    <t>Acto generado por omisión o con intención por parte del funcionario</t>
  </si>
  <si>
    <t>Hallazgos de tipo disciplinario y fiscal por parte de los entes de control.</t>
  </si>
  <si>
    <t>La contadora solicita extractos a la tesorería para realizar las conciliaciones mensualmente.</t>
  </si>
  <si>
    <r>
      <rPr>
        <b/>
        <sz val="11"/>
        <color theme="1"/>
        <rFont val="Arial"/>
        <family val="2"/>
      </rPr>
      <t>Versión:</t>
    </r>
    <r>
      <rPr>
        <sz val="11"/>
        <color theme="1"/>
        <rFont val="Arial"/>
        <family val="2"/>
      </rPr>
      <t xml:space="preserve"> 02</t>
    </r>
  </si>
  <si>
    <t>Código:</t>
  </si>
  <si>
    <r>
      <rPr>
        <b/>
        <sz val="11"/>
        <color theme="1"/>
        <rFont val="Arial"/>
        <family val="2"/>
      </rPr>
      <t>Fecha de aprobación:</t>
    </r>
    <r>
      <rPr>
        <sz val="11"/>
        <color theme="1"/>
        <rFont val="Arial"/>
        <family val="2"/>
      </rPr>
      <t xml:space="preserve">
Octubre 07 de 2025</t>
    </r>
  </si>
  <si>
    <t>Octubre 07 de 2025</t>
  </si>
  <si>
    <t>Director - Contador - Presupuesto - Tesoreria</t>
  </si>
  <si>
    <t>Posibilidad de que se efectúe un pago sin los soportes de ley correspondientes, debido a la flexibilidad en la aplicación de los controles por parte de la tesoreria; lo que puede ocasionar hallazgos de tipo fiscal por detrimento patrimonial.</t>
  </si>
  <si>
    <t>Posibilidad de manejos inadecuados del dinero recaudado en taquilla por concepto de Arendamientos de Escenarios, así como de Ingrersos piscina y otros conceptos; generando pérdida de dinero y hallazgos de tipo disciplinario y fiscal por parte de los entes de control.</t>
  </si>
  <si>
    <r>
      <rPr>
        <b/>
        <sz val="16"/>
        <color theme="1"/>
        <rFont val="Arial"/>
        <family val="2"/>
      </rPr>
      <t>Fecha de aprobación:</t>
    </r>
    <r>
      <rPr>
        <sz val="16"/>
        <color theme="1"/>
        <rFont val="Arial"/>
        <family val="2"/>
      </rPr>
      <t xml:space="preserve">
Octubre 07 de 2025</t>
    </r>
  </si>
  <si>
    <t>Debido a la flexibilidad en la aplicación de los controles por parte de Tesoreria</t>
  </si>
  <si>
    <t>El supervisor del contrato verifica el lleno de los requisitos establecidos según el objeto del pago, después hace entrega a la Tesoreria para validar y ejecutar el proceso de pago, previa aprobación del ordenador del gasto</t>
  </si>
  <si>
    <t>Octubre a Diciembre de 2025</t>
  </si>
  <si>
    <t>Verificar por parte del supervisor o interventor del contrato, el lleno de los requisitos establecidos según el objeto del pago, después hace entrega al Tecnico de Presupuesto para validar y ejecutar el proceso de pago, previa aprobación del ordenador del gasto</t>
  </si>
  <si>
    <t>EL Tecnico de Presupuesto verifica que la apropiación del CDP sea la misma que la solicitud realizada por el Director.</t>
  </si>
  <si>
    <t>Director, Presupuesto</t>
  </si>
  <si>
    <t>Presupuesto verifica que la apropiación del CDP sea la misma que la solicitud realizada por el Director.</t>
  </si>
  <si>
    <r>
      <rPr>
        <b/>
        <sz val="12"/>
        <color theme="1"/>
        <rFont val="Arial"/>
        <family val="2"/>
      </rPr>
      <t>Fecha de aprobación:</t>
    </r>
    <r>
      <rPr>
        <sz val="12"/>
        <color theme="1"/>
        <rFont val="Arial"/>
        <family val="2"/>
      </rPr>
      <t xml:space="preserve">
Octubre 07 de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</si>
</sst>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scheme val="minor"/>
    </font>
    <font>
      <sz val="11"/>
      <color theme="1"/>
      <name val="Arial"/>
      <family val="2"/>
    </font>
    <font>
      <b/>
      <sz val="22"/>
      <color theme="1"/>
      <name val="Arial"/>
      <family val="2"/>
    </font>
    <font>
      <sz val="11"/>
      <name val="Calibri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12"/>
      <color theme="1"/>
      <name val="Arial"/>
      <family val="2"/>
    </font>
    <font>
      <sz val="16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6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99FFCC"/>
        <bgColor rgb="FF99FFCC"/>
      </patternFill>
    </fill>
    <fill>
      <patternFill patternType="solid">
        <fgColor rgb="FFB2A1C7"/>
        <bgColor rgb="FFB2A1C7"/>
      </patternFill>
    </fill>
    <fill>
      <patternFill patternType="solid">
        <fgColor rgb="FFE36C09"/>
        <bgColor rgb="FFE36C09"/>
      </patternFill>
    </fill>
    <fill>
      <patternFill patternType="solid">
        <fgColor rgb="FFD8D8D8"/>
        <bgColor rgb="FFD8D8D8"/>
      </patternFill>
    </fill>
  </fills>
  <borders count="8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/>
      <top style="medium">
        <color auto="1"/>
      </top>
      <bottom style="thin">
        <color rgb="FF000000"/>
      </bottom>
      <diagonal/>
    </border>
    <border>
      <left/>
      <right/>
      <top style="medium">
        <color auto="1"/>
      </top>
      <bottom style="thin">
        <color rgb="FF000000"/>
      </bottom>
      <diagonal/>
    </border>
    <border>
      <left/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/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 style="thin">
        <color rgb="FF000000"/>
      </left>
      <right style="medium">
        <color auto="1"/>
      </right>
      <top/>
      <bottom/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4" fillId="2" borderId="13" xfId="0" applyFont="1" applyFill="1" applyBorder="1" applyAlignment="1">
      <alignment vertical="center"/>
    </xf>
    <xf numFmtId="0" fontId="4" fillId="2" borderId="17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/>
    </xf>
    <xf numFmtId="0" fontId="4" fillId="2" borderId="23" xfId="0" applyFont="1" applyFill="1" applyBorder="1" applyAlignment="1">
      <alignment vertical="center" wrapText="1"/>
    </xf>
    <xf numFmtId="0" fontId="6" fillId="0" borderId="29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left" vertical="center" wrapText="1"/>
    </xf>
    <xf numFmtId="0" fontId="5" fillId="0" borderId="42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43" xfId="0" applyFont="1" applyBorder="1" applyAlignment="1">
      <alignment horizontal="left" vertical="center" wrapText="1"/>
    </xf>
    <xf numFmtId="0" fontId="7" fillId="0" borderId="0" xfId="0" applyFont="1"/>
    <xf numFmtId="0" fontId="6" fillId="0" borderId="0" xfId="0" applyFont="1"/>
    <xf numFmtId="0" fontId="8" fillId="0" borderId="0" xfId="0" applyFont="1" applyAlignment="1">
      <alignment wrapText="1"/>
    </xf>
    <xf numFmtId="0" fontId="8" fillId="0" borderId="0" xfId="0" applyFont="1"/>
    <xf numFmtId="0" fontId="9" fillId="0" borderId="0" xfId="0" applyFont="1"/>
    <xf numFmtId="0" fontId="12" fillId="2" borderId="5" xfId="0" applyFont="1" applyFill="1" applyBorder="1" applyAlignment="1">
      <alignment horizontal="center" vertical="center" textRotation="90"/>
    </xf>
    <xf numFmtId="0" fontId="12" fillId="2" borderId="5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 wrapText="1"/>
    </xf>
    <xf numFmtId="0" fontId="9" fillId="0" borderId="3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5" xfId="0" applyFont="1" applyBorder="1" applyAlignment="1">
      <alignment horizontal="left" vertical="center" wrapText="1"/>
    </xf>
    <xf numFmtId="0" fontId="9" fillId="2" borderId="5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/>
    <xf numFmtId="0" fontId="5" fillId="0" borderId="5" xfId="0" applyFont="1" applyBorder="1"/>
    <xf numFmtId="0" fontId="5" fillId="0" borderId="5" xfId="0" applyFont="1" applyBorder="1" applyAlignment="1">
      <alignment wrapText="1"/>
    </xf>
    <xf numFmtId="0" fontId="11" fillId="0" borderId="0" xfId="0" applyFont="1" applyAlignment="1">
      <alignment horizontal="left" vertical="center" wrapText="1"/>
    </xf>
    <xf numFmtId="0" fontId="12" fillId="2" borderId="5" xfId="0" applyFont="1" applyFill="1" applyBorder="1"/>
    <xf numFmtId="0" fontId="1" fillId="0" borderId="0" xfId="0" applyFont="1"/>
    <xf numFmtId="0" fontId="4" fillId="0" borderId="5" xfId="0" applyFont="1" applyBorder="1" applyAlignment="1">
      <alignment horizontal="center" vertical="center"/>
    </xf>
    <xf numFmtId="0" fontId="1" fillId="0" borderId="5" xfId="0" applyFont="1" applyBorder="1"/>
    <xf numFmtId="0" fontId="15" fillId="0" borderId="62" xfId="0" applyFont="1" applyBorder="1" applyAlignment="1">
      <alignment horizontal="left" vertical="center" wrapText="1"/>
    </xf>
    <xf numFmtId="0" fontId="16" fillId="0" borderId="62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9" fillId="0" borderId="63" xfId="0" applyFont="1" applyBorder="1" applyAlignment="1">
      <alignment horizontal="left" vertical="center" wrapText="1"/>
    </xf>
    <xf numFmtId="0" fontId="9" fillId="0" borderId="64" xfId="0" applyFont="1" applyBorder="1" applyAlignment="1">
      <alignment horizontal="left" vertical="center" wrapText="1"/>
    </xf>
    <xf numFmtId="0" fontId="9" fillId="0" borderId="64" xfId="0" applyFont="1" applyBorder="1" applyAlignment="1">
      <alignment horizontal="center" vertical="center"/>
    </xf>
    <xf numFmtId="0" fontId="12" fillId="0" borderId="64" xfId="0" applyFont="1" applyBorder="1" applyAlignment="1">
      <alignment horizontal="center" vertical="center"/>
    </xf>
    <xf numFmtId="0" fontId="9" fillId="0" borderId="64" xfId="0" applyFont="1" applyBorder="1" applyAlignment="1">
      <alignment vertical="center"/>
    </xf>
    <xf numFmtId="0" fontId="5" fillId="2" borderId="50" xfId="0" applyFont="1" applyFill="1" applyBorder="1" applyAlignment="1">
      <alignment horizontal="left" vertical="center" wrapText="1"/>
    </xf>
    <xf numFmtId="0" fontId="8" fillId="2" borderId="50" xfId="0" applyFont="1" applyFill="1" applyBorder="1" applyAlignment="1">
      <alignment horizontal="left" vertical="center" wrapText="1"/>
    </xf>
    <xf numFmtId="0" fontId="5" fillId="0" borderId="50" xfId="0" applyFont="1" applyBorder="1" applyAlignment="1">
      <alignment horizontal="left" vertical="center" wrapText="1"/>
    </xf>
    <xf numFmtId="0" fontId="5" fillId="0" borderId="50" xfId="0" applyFont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5" fillId="0" borderId="50" xfId="0" applyFont="1" applyBorder="1" applyAlignment="1">
      <alignment vertical="center"/>
    </xf>
    <xf numFmtId="0" fontId="9" fillId="0" borderId="65" xfId="0" applyFont="1" applyBorder="1"/>
    <xf numFmtId="0" fontId="9" fillId="0" borderId="71" xfId="0" applyFont="1" applyBorder="1"/>
    <xf numFmtId="0" fontId="9" fillId="0" borderId="75" xfId="0" applyFont="1" applyBorder="1" applyAlignment="1">
      <alignment horizontal="left" vertical="center" wrapText="1"/>
    </xf>
    <xf numFmtId="0" fontId="16" fillId="0" borderId="76" xfId="0" applyFont="1" applyBorder="1" applyAlignment="1">
      <alignment horizontal="left" vertical="center" wrapText="1"/>
    </xf>
    <xf numFmtId="0" fontId="9" fillId="0" borderId="50" xfId="0" applyFont="1" applyBorder="1" applyAlignment="1">
      <alignment horizontal="left" vertical="center" wrapText="1"/>
    </xf>
    <xf numFmtId="0" fontId="9" fillId="0" borderId="50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9" fillId="0" borderId="50" xfId="0" applyFont="1" applyBorder="1" applyAlignment="1">
      <alignment vertical="center"/>
    </xf>
    <xf numFmtId="0" fontId="9" fillId="0" borderId="74" xfId="0" applyFont="1" applyBorder="1" applyAlignment="1">
      <alignment horizontal="left" vertical="center" wrapText="1"/>
    </xf>
    <xf numFmtId="0" fontId="0" fillId="0" borderId="77" xfId="0" applyBorder="1"/>
    <xf numFmtId="0" fontId="16" fillId="0" borderId="78" xfId="0" applyFont="1" applyBorder="1" applyAlignment="1">
      <alignment horizontal="left" vertical="center" wrapText="1"/>
    </xf>
    <xf numFmtId="0" fontId="16" fillId="2" borderId="78" xfId="0" applyFont="1" applyFill="1" applyBorder="1" applyAlignment="1">
      <alignment horizontal="left" vertical="center" wrapText="1"/>
    </xf>
    <xf numFmtId="0" fontId="16" fillId="0" borderId="78" xfId="0" applyFont="1" applyBorder="1" applyAlignment="1">
      <alignment horizontal="center" vertical="center"/>
    </xf>
    <xf numFmtId="0" fontId="16" fillId="2" borderId="78" xfId="0" applyFont="1" applyFill="1" applyBorder="1" applyAlignment="1">
      <alignment horizontal="center" vertical="center"/>
    </xf>
    <xf numFmtId="0" fontId="18" fillId="0" borderId="78" xfId="0" applyFont="1" applyBorder="1" applyAlignment="1">
      <alignment horizontal="center" vertical="center"/>
    </xf>
    <xf numFmtId="0" fontId="16" fillId="0" borderId="78" xfId="0" applyFont="1" applyBorder="1" applyAlignment="1">
      <alignment vertical="center"/>
    </xf>
    <xf numFmtId="0" fontId="16" fillId="0" borderId="80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1" fillId="2" borderId="5" xfId="0" applyFont="1" applyFill="1" applyBorder="1"/>
    <xf numFmtId="0" fontId="4" fillId="0" borderId="62" xfId="0" applyFont="1" applyBorder="1" applyAlignment="1">
      <alignment horizontal="left" vertical="center" wrapText="1"/>
    </xf>
    <xf numFmtId="0" fontId="1" fillId="0" borderId="6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2" fillId="0" borderId="62" xfId="0" applyFont="1" applyBorder="1" applyAlignment="1">
      <alignment horizontal="left" vertical="center" wrapText="1"/>
    </xf>
    <xf numFmtId="0" fontId="9" fillId="0" borderId="62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center" vertical="center"/>
    </xf>
    <xf numFmtId="0" fontId="3" fillId="0" borderId="26" xfId="0" applyFont="1" applyBorder="1"/>
    <xf numFmtId="0" fontId="1" fillId="0" borderId="62" xfId="0" applyFont="1" applyBorder="1" applyAlignment="1">
      <alignment horizontal="center" vertical="center" wrapText="1"/>
    </xf>
    <xf numFmtId="0" fontId="3" fillId="0" borderId="62" xfId="0" applyFont="1" applyBorder="1"/>
    <xf numFmtId="0" fontId="5" fillId="0" borderId="14" xfId="0" applyFont="1" applyBorder="1" applyAlignment="1">
      <alignment horizontal="left" vertical="center" wrapText="1"/>
    </xf>
    <xf numFmtId="0" fontId="3" fillId="0" borderId="15" xfId="0" applyFont="1" applyBorder="1"/>
    <xf numFmtId="0" fontId="3" fillId="0" borderId="16" xfId="0" applyFont="1" applyBorder="1"/>
    <xf numFmtId="0" fontId="3" fillId="0" borderId="18" xfId="0" applyFont="1" applyBorder="1"/>
    <xf numFmtId="0" fontId="5" fillId="0" borderId="20" xfId="0" applyFont="1" applyBorder="1" applyAlignment="1">
      <alignment horizontal="left" vertical="center" wrapText="1"/>
    </xf>
    <xf numFmtId="0" fontId="3" fillId="0" borderId="21" xfId="0" applyFont="1" applyBorder="1"/>
    <xf numFmtId="0" fontId="3" fillId="0" borderId="22" xfId="0" applyFont="1" applyBorder="1"/>
    <xf numFmtId="0" fontId="1" fillId="0" borderId="20" xfId="0" applyFont="1" applyBorder="1" applyAlignment="1">
      <alignment horizontal="left" vertical="center" wrapText="1"/>
    </xf>
    <xf numFmtId="0" fontId="3" fillId="0" borderId="24" xfId="0" applyFont="1" applyBorder="1"/>
    <xf numFmtId="0" fontId="6" fillId="0" borderId="27" xfId="0" applyFont="1" applyBorder="1" applyAlignment="1">
      <alignment horizontal="center" vertical="center"/>
    </xf>
    <xf numFmtId="0" fontId="3" fillId="0" borderId="30" xfId="0" applyFont="1" applyBorder="1"/>
    <xf numFmtId="0" fontId="6" fillId="0" borderId="27" xfId="0" applyFont="1" applyBorder="1" applyAlignment="1">
      <alignment horizontal="center" vertical="center" wrapText="1"/>
    </xf>
    <xf numFmtId="0" fontId="3" fillId="0" borderId="30" xfId="0" applyFont="1" applyBorder="1" applyAlignment="1">
      <alignment wrapText="1"/>
    </xf>
    <xf numFmtId="0" fontId="6" fillId="0" borderId="28" xfId="0" applyFont="1" applyBorder="1" applyAlignment="1">
      <alignment horizontal="center" vertical="center" wrapText="1"/>
    </xf>
    <xf numFmtId="0" fontId="3" fillId="0" borderId="31" xfId="0" applyFont="1" applyBorder="1" applyAlignment="1">
      <alignment wrapText="1"/>
    </xf>
    <xf numFmtId="0" fontId="2" fillId="0" borderId="62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/>
    </xf>
    <xf numFmtId="0" fontId="10" fillId="0" borderId="44" xfId="0" applyFont="1" applyBorder="1" applyAlignment="1">
      <alignment horizontal="left" vertical="center" wrapText="1"/>
    </xf>
    <xf numFmtId="0" fontId="3" fillId="0" borderId="45" xfId="0" applyFont="1" applyBorder="1"/>
    <xf numFmtId="0" fontId="3" fillId="0" borderId="46" xfId="0" applyFont="1" applyBorder="1"/>
    <xf numFmtId="0" fontId="17" fillId="0" borderId="44" xfId="0" applyFont="1" applyBorder="1" applyAlignment="1">
      <alignment horizontal="left" vertical="center" wrapText="1"/>
    </xf>
    <xf numFmtId="0" fontId="11" fillId="0" borderId="4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6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12" fillId="2" borderId="44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3" fillId="0" borderId="50" xfId="0" applyFont="1" applyBorder="1"/>
    <xf numFmtId="0" fontId="12" fillId="2" borderId="1" xfId="0" applyFont="1" applyFill="1" applyBorder="1" applyAlignment="1">
      <alignment horizontal="center" vertical="center" textRotation="90" wrapText="1"/>
    </xf>
    <xf numFmtId="0" fontId="5" fillId="0" borderId="44" xfId="0" applyFont="1" applyBorder="1" applyAlignment="1">
      <alignment horizontal="center"/>
    </xf>
    <xf numFmtId="0" fontId="12" fillId="4" borderId="69" xfId="0" applyFont="1" applyFill="1" applyBorder="1" applyAlignment="1">
      <alignment horizontal="center" vertical="center"/>
    </xf>
    <xf numFmtId="0" fontId="3" fillId="0" borderId="67" xfId="0" applyFont="1" applyBorder="1"/>
    <xf numFmtId="0" fontId="3" fillId="0" borderId="68" xfId="0" applyFont="1" applyBorder="1"/>
    <xf numFmtId="0" fontId="12" fillId="5" borderId="69" xfId="0" applyFont="1" applyFill="1" applyBorder="1" applyAlignment="1">
      <alignment horizontal="center" vertical="center"/>
    </xf>
    <xf numFmtId="0" fontId="3" fillId="0" borderId="70" xfId="0" applyFont="1" applyBorder="1"/>
    <xf numFmtId="0" fontId="3" fillId="0" borderId="6" xfId="0" applyFont="1" applyBorder="1"/>
    <xf numFmtId="0" fontId="12" fillId="2" borderId="72" xfId="0" applyFont="1" applyFill="1" applyBorder="1" applyAlignment="1">
      <alignment horizontal="center" vertical="center"/>
    </xf>
    <xf numFmtId="0" fontId="3" fillId="0" borderId="73" xfId="0" applyFont="1" applyBorder="1"/>
    <xf numFmtId="0" fontId="3" fillId="0" borderId="74" xfId="0" applyFont="1" applyBorder="1"/>
    <xf numFmtId="0" fontId="5" fillId="0" borderId="11" xfId="0" applyFont="1" applyBorder="1" applyAlignment="1">
      <alignment horizontal="left" vertical="center" wrapText="1"/>
    </xf>
    <xf numFmtId="0" fontId="3" fillId="0" borderId="11" xfId="0" applyFont="1" applyBorder="1"/>
    <xf numFmtId="0" fontId="5" fillId="0" borderId="4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9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12" fillId="3" borderId="66" xfId="0" applyFont="1" applyFill="1" applyBorder="1" applyAlignment="1">
      <alignment horizontal="center" vertical="center"/>
    </xf>
    <xf numFmtId="0" fontId="12" fillId="2" borderId="47" xfId="0" applyFont="1" applyFill="1" applyBorder="1" applyAlignment="1">
      <alignment horizontal="center" vertical="center"/>
    </xf>
    <xf numFmtId="0" fontId="3" fillId="0" borderId="48" xfId="0" applyFont="1" applyBorder="1"/>
    <xf numFmtId="0" fontId="3" fillId="0" borderId="49" xfId="0" applyFont="1" applyBorder="1"/>
    <xf numFmtId="0" fontId="1" fillId="0" borderId="2" xfId="0" applyFont="1" applyBorder="1" applyAlignment="1">
      <alignment horizontal="center"/>
    </xf>
    <xf numFmtId="0" fontId="5" fillId="0" borderId="55" xfId="0" applyFont="1" applyBorder="1" applyAlignment="1">
      <alignment horizontal="left" vertical="center"/>
    </xf>
    <xf numFmtId="0" fontId="6" fillId="0" borderId="56" xfId="0" applyFont="1" applyBorder="1" applyAlignment="1">
      <alignment horizontal="left" vertical="center"/>
    </xf>
    <xf numFmtId="0" fontId="3" fillId="0" borderId="57" xfId="0" applyFont="1" applyBorder="1"/>
    <xf numFmtId="0" fontId="6" fillId="0" borderId="58" xfId="0" applyFont="1" applyBorder="1" applyAlignment="1">
      <alignment horizontal="center" vertical="center"/>
    </xf>
    <xf numFmtId="0" fontId="3" fillId="0" borderId="59" xfId="0" applyFont="1" applyBorder="1"/>
    <xf numFmtId="0" fontId="14" fillId="0" borderId="0" xfId="0" applyFont="1" applyAlignment="1">
      <alignment horizontal="center" vertical="center" wrapText="1"/>
    </xf>
    <xf numFmtId="0" fontId="0" fillId="0" borderId="0" xfId="0"/>
    <xf numFmtId="0" fontId="6" fillId="0" borderId="51" xfId="0" applyFont="1" applyBorder="1" applyAlignment="1">
      <alignment horizontal="center" vertical="center"/>
    </xf>
    <xf numFmtId="0" fontId="3" fillId="0" borderId="53" xfId="0" applyFont="1" applyBorder="1"/>
    <xf numFmtId="0" fontId="6" fillId="0" borderId="5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5" fillId="0" borderId="54" xfId="0" applyFont="1" applyBorder="1" applyAlignment="1">
      <alignment horizontal="left" vertical="center"/>
    </xf>
    <xf numFmtId="0" fontId="6" fillId="0" borderId="20" xfId="0" applyFont="1" applyBorder="1" applyAlignment="1">
      <alignment horizontal="center" vertical="center"/>
    </xf>
    <xf numFmtId="0" fontId="21" fillId="2" borderId="44" xfId="0" applyFont="1" applyFill="1" applyBorder="1" applyAlignment="1">
      <alignment horizontal="center" vertical="center"/>
    </xf>
    <xf numFmtId="0" fontId="22" fillId="0" borderId="45" xfId="0" applyFont="1" applyBorder="1"/>
    <xf numFmtId="0" fontId="22" fillId="0" borderId="46" xfId="0" applyFont="1" applyBorder="1"/>
    <xf numFmtId="0" fontId="1" fillId="0" borderId="10" xfId="0" applyFont="1" applyBorder="1"/>
    <xf numFmtId="0" fontId="3" fillId="0" borderId="12" xfId="0" applyFont="1" applyBorder="1"/>
    <xf numFmtId="0" fontId="1" fillId="0" borderId="44" xfId="0" applyFont="1" applyBorder="1"/>
    <xf numFmtId="0" fontId="1" fillId="0" borderId="62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9" fillId="0" borderId="44" xfId="0" applyFont="1" applyBorder="1" applyAlignment="1">
      <alignment horizontal="left" vertical="center"/>
    </xf>
    <xf numFmtId="0" fontId="4" fillId="6" borderId="44" xfId="0" applyFont="1" applyFill="1" applyBorder="1" applyAlignment="1">
      <alignment horizontal="center" vertical="center"/>
    </xf>
  </cellXfs>
  <cellStyles count="1">
    <cellStyle name="Normal" xfId="0" builtinId="0"/>
  </cellStyles>
  <dxfs count="7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ABF8F"/>
          <bgColor rgb="FFFABF8F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548DD4"/>
          <bgColor rgb="FF548DD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563880</xdr:colOff>
      <xdr:row>0</xdr:row>
      <xdr:rowOff>0</xdr:rowOff>
    </xdr:from>
    <xdr:to>
      <xdr:col>0</xdr:col>
      <xdr:colOff>1623060</xdr:colOff>
      <xdr:row>1</xdr:row>
      <xdr:rowOff>124612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CE894BE-1ACB-483B-99BC-ABD8F086F8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3880" y="0"/>
          <a:ext cx="1059180" cy="46751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7620</xdr:rowOff>
    </xdr:from>
    <xdr:to>
      <xdr:col>1</xdr:col>
      <xdr:colOff>76201</xdr:colOff>
      <xdr:row>3</xdr:row>
      <xdr:rowOff>121072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E232A468-33E9-4070-AF94-B37C7DA90A44}"/>
            </a:ext>
          </a:extLst>
        </xdr:cNvPr>
        <xdr:cNvSpPr txBox="1"/>
      </xdr:nvSpPr>
      <xdr:spPr>
        <a:xfrm>
          <a:off x="0" y="350520"/>
          <a:ext cx="2232661" cy="8906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000">
              <a:latin typeface="Arial" panose="020B0604020202020204" pitchFamily="34" charset="0"/>
              <a:cs typeface="Arial" panose="020B0604020202020204" pitchFamily="34" charset="0"/>
            </a:rPr>
            <a:t>Instituto</a:t>
          </a:r>
          <a:r>
            <a:rPr lang="es-CO" sz="1000" baseline="0">
              <a:latin typeface="Arial" panose="020B0604020202020204" pitchFamily="34" charset="0"/>
              <a:cs typeface="Arial" panose="020B0604020202020204" pitchFamily="34" charset="0"/>
            </a:rPr>
            <a:t> Municipal del Deporte y la Recreación de Guadalajara de Buga - </a:t>
          </a:r>
          <a:r>
            <a:rPr lang="es-CO" sz="1000" b="1" baseline="0">
              <a:latin typeface="Arial" panose="020B0604020202020204" pitchFamily="34" charset="0"/>
              <a:cs typeface="Arial" panose="020B0604020202020204" pitchFamily="34" charset="0"/>
            </a:rPr>
            <a:t>IMDER BUGA</a:t>
          </a:r>
          <a:endParaRPr lang="es-CO" sz="1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5</xdr:col>
      <xdr:colOff>246261</xdr:colOff>
      <xdr:row>0</xdr:row>
      <xdr:rowOff>236220</xdr:rowOff>
    </xdr:from>
    <xdr:to>
      <xdr:col>5</xdr:col>
      <xdr:colOff>1480819</xdr:colOff>
      <xdr:row>2</xdr:row>
      <xdr:rowOff>228600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51DCAE7-25AB-4269-84A0-BBB591885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60821" y="236220"/>
          <a:ext cx="1234558" cy="6781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647700</xdr:colOff>
      <xdr:row>0</xdr:row>
      <xdr:rowOff>219075</xdr:rowOff>
    </xdr:from>
    <xdr:to>
      <xdr:col>23</xdr:col>
      <xdr:colOff>467359</xdr:colOff>
      <xdr:row>2</xdr:row>
      <xdr:rowOff>134023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BBF6CD9-7FC4-4982-81D3-0815CF1F05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489025" y="219075"/>
          <a:ext cx="1648459" cy="905548"/>
        </a:xfrm>
        <a:prstGeom prst="rect">
          <a:avLst/>
        </a:prstGeom>
      </xdr:spPr>
    </xdr:pic>
    <xdr:clientData/>
  </xdr:twoCellAnchor>
  <xdr:twoCellAnchor editAs="oneCell">
    <xdr:from>
      <xdr:col>1</xdr:col>
      <xdr:colOff>866775</xdr:colOff>
      <xdr:row>0</xdr:row>
      <xdr:rowOff>0</xdr:rowOff>
    </xdr:from>
    <xdr:to>
      <xdr:col>2</xdr:col>
      <xdr:colOff>946785</xdr:colOff>
      <xdr:row>1</xdr:row>
      <xdr:rowOff>137019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D996A25-7EE5-4A70-B294-CCA0B4256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" y="0"/>
          <a:ext cx="1432560" cy="632319"/>
        </a:xfrm>
        <a:prstGeom prst="rect">
          <a:avLst/>
        </a:prstGeom>
      </xdr:spPr>
    </xdr:pic>
    <xdr:clientData/>
  </xdr:twoCellAnchor>
  <xdr:twoCellAnchor>
    <xdr:from>
      <xdr:col>1</xdr:col>
      <xdr:colOff>428625</xdr:colOff>
      <xdr:row>1</xdr:row>
      <xdr:rowOff>85725</xdr:rowOff>
    </xdr:from>
    <xdr:to>
      <xdr:col>2</xdr:col>
      <xdr:colOff>1308736</xdr:colOff>
      <xdr:row>2</xdr:row>
      <xdr:rowOff>481117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1322CDB4-9E14-4CC6-97F7-DE08A06D60DB}"/>
            </a:ext>
          </a:extLst>
        </xdr:cNvPr>
        <xdr:cNvSpPr txBox="1"/>
      </xdr:nvSpPr>
      <xdr:spPr>
        <a:xfrm>
          <a:off x="428625" y="581025"/>
          <a:ext cx="2232661" cy="8906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Arial" panose="020B0604020202020204" pitchFamily="34" charset="0"/>
              <a:cs typeface="Arial" panose="020B0604020202020204" pitchFamily="34" charset="0"/>
            </a:rPr>
            <a:t>Instituto</a:t>
          </a:r>
          <a:r>
            <a:rPr lang="es-CO" sz="1100" baseline="0">
              <a:latin typeface="Arial" panose="020B0604020202020204" pitchFamily="34" charset="0"/>
              <a:cs typeface="Arial" panose="020B0604020202020204" pitchFamily="34" charset="0"/>
            </a:rPr>
            <a:t> Municipal del Deporte y la Recreación de Guadalajara de Buga - </a:t>
          </a:r>
          <a:r>
            <a:rPr lang="es-CO" sz="1100" b="1" baseline="0">
              <a:latin typeface="Arial" panose="020B0604020202020204" pitchFamily="34" charset="0"/>
              <a:cs typeface="Arial" panose="020B0604020202020204" pitchFamily="34" charset="0"/>
            </a:rPr>
            <a:t>IMDER BUGA</a:t>
          </a:r>
          <a:endParaRPr lang="es-CO"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198492</xdr:colOff>
      <xdr:row>0</xdr:row>
      <xdr:rowOff>144780</xdr:rowOff>
    </xdr:from>
    <xdr:to>
      <xdr:col>7</xdr:col>
      <xdr:colOff>1541779</xdr:colOff>
      <xdr:row>2</xdr:row>
      <xdr:rowOff>196888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BF07291-9DB9-4677-902C-7C7C1908B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69112" y="144780"/>
          <a:ext cx="1343287" cy="737908"/>
        </a:xfrm>
        <a:prstGeom prst="rect">
          <a:avLst/>
        </a:prstGeom>
      </xdr:spPr>
    </xdr:pic>
    <xdr:clientData/>
  </xdr:twoCellAnchor>
  <xdr:twoCellAnchor editAs="oneCell">
    <xdr:from>
      <xdr:col>1</xdr:col>
      <xdr:colOff>502920</xdr:colOff>
      <xdr:row>0</xdr:row>
      <xdr:rowOff>0</xdr:rowOff>
    </xdr:from>
    <xdr:to>
      <xdr:col>1</xdr:col>
      <xdr:colOff>1508760</xdr:colOff>
      <xdr:row>1</xdr:row>
      <xdr:rowOff>101069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774F680-847A-4106-AEB1-0FD25D0CC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2920" y="0"/>
          <a:ext cx="1005840" cy="443969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1</xdr:row>
      <xdr:rowOff>15240</xdr:rowOff>
    </xdr:from>
    <xdr:to>
      <xdr:col>1</xdr:col>
      <xdr:colOff>1927861</xdr:colOff>
      <xdr:row>3</xdr:row>
      <xdr:rowOff>128692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68E8FC18-D74D-4243-BAAE-60B642300930}"/>
            </a:ext>
          </a:extLst>
        </xdr:cNvPr>
        <xdr:cNvSpPr txBox="1"/>
      </xdr:nvSpPr>
      <xdr:spPr>
        <a:xfrm>
          <a:off x="1" y="358140"/>
          <a:ext cx="1927860" cy="8906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900">
              <a:latin typeface="Arial" panose="020B0604020202020204" pitchFamily="34" charset="0"/>
              <a:cs typeface="Arial" panose="020B0604020202020204" pitchFamily="34" charset="0"/>
            </a:rPr>
            <a:t>Instituto</a:t>
          </a:r>
          <a:r>
            <a:rPr lang="es-CO" sz="900" baseline="0">
              <a:latin typeface="Arial" panose="020B0604020202020204" pitchFamily="34" charset="0"/>
              <a:cs typeface="Arial" panose="020B0604020202020204" pitchFamily="34" charset="0"/>
            </a:rPr>
            <a:t> Municipal del Deporte y la Recreación de Guadalajara de Buga - </a:t>
          </a:r>
          <a:r>
            <a:rPr lang="es-CO" sz="900" b="1" baseline="0">
              <a:latin typeface="Arial" panose="020B0604020202020204" pitchFamily="34" charset="0"/>
              <a:cs typeface="Arial" panose="020B0604020202020204" pitchFamily="34" charset="0"/>
            </a:rPr>
            <a:t>IMDER BUGA</a:t>
          </a:r>
          <a:endParaRPr lang="es-CO" sz="9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9"/>
  <sheetViews>
    <sheetView tabSelected="1" workbookViewId="0">
      <selection activeCell="G3" sqref="G3"/>
    </sheetView>
  </sheetViews>
  <sheetFormatPr baseColWidth="10" defaultColWidth="14.44140625" defaultRowHeight="15" customHeight="1" x14ac:dyDescent="0.3"/>
  <cols>
    <col min="1" max="1" width="31.44140625" customWidth="1"/>
    <col min="2" max="2" width="25.6640625" customWidth="1"/>
    <col min="3" max="3" width="34.6640625" customWidth="1"/>
    <col min="4" max="7" width="25.6640625" customWidth="1"/>
    <col min="8" max="26" width="10.6640625" customWidth="1"/>
  </cols>
  <sheetData>
    <row r="1" spans="1:7" ht="27" customHeight="1" x14ac:dyDescent="0.3">
      <c r="A1" s="104"/>
      <c r="B1" s="121" t="s">
        <v>0</v>
      </c>
      <c r="C1" s="121"/>
      <c r="D1" s="121"/>
      <c r="E1" s="121"/>
      <c r="F1" s="122"/>
      <c r="G1" s="97" t="s">
        <v>152</v>
      </c>
    </row>
    <row r="2" spans="1:7" ht="27" customHeight="1" x14ac:dyDescent="0.3">
      <c r="A2" s="105"/>
      <c r="B2" s="121"/>
      <c r="C2" s="121"/>
      <c r="D2" s="121"/>
      <c r="E2" s="121"/>
      <c r="F2" s="122"/>
      <c r="G2" s="63" t="s">
        <v>151</v>
      </c>
    </row>
    <row r="3" spans="1:7" ht="34.5" customHeight="1" x14ac:dyDescent="0.3">
      <c r="A3" s="105"/>
      <c r="B3" s="121"/>
      <c r="C3" s="121"/>
      <c r="D3" s="121"/>
      <c r="E3" s="121"/>
      <c r="F3" s="122"/>
      <c r="G3" s="98" t="s">
        <v>153</v>
      </c>
    </row>
    <row r="5" spans="1:7" ht="37.5" customHeight="1" x14ac:dyDescent="0.3">
      <c r="A5" s="1" t="s">
        <v>1</v>
      </c>
      <c r="B5" s="106" t="s">
        <v>125</v>
      </c>
      <c r="C5" s="107"/>
      <c r="D5" s="108"/>
      <c r="E5" s="2" t="s">
        <v>2</v>
      </c>
      <c r="F5" s="106" t="s">
        <v>155</v>
      </c>
      <c r="G5" s="109"/>
    </row>
    <row r="6" spans="1:7" ht="37.5" customHeight="1" x14ac:dyDescent="0.3">
      <c r="A6" s="3" t="s">
        <v>3</v>
      </c>
      <c r="B6" s="110" t="s">
        <v>126</v>
      </c>
      <c r="C6" s="111"/>
      <c r="D6" s="112"/>
      <c r="E6" s="4" t="s">
        <v>4</v>
      </c>
      <c r="F6" s="113" t="s">
        <v>154</v>
      </c>
      <c r="G6" s="114"/>
    </row>
    <row r="8" spans="1:7" ht="14.4" x14ac:dyDescent="0.3">
      <c r="A8" s="102" t="s">
        <v>5</v>
      </c>
      <c r="B8" s="103"/>
      <c r="C8" s="115" t="s">
        <v>6</v>
      </c>
      <c r="D8" s="117" t="s">
        <v>7</v>
      </c>
      <c r="E8" s="117" t="s">
        <v>8</v>
      </c>
      <c r="F8" s="117" t="s">
        <v>9</v>
      </c>
      <c r="G8" s="119" t="s">
        <v>10</v>
      </c>
    </row>
    <row r="9" spans="1:7" ht="14.4" x14ac:dyDescent="0.3">
      <c r="A9" s="5" t="s">
        <v>11</v>
      </c>
      <c r="B9" s="6" t="s">
        <v>12</v>
      </c>
      <c r="C9" s="116"/>
      <c r="D9" s="118"/>
      <c r="E9" s="118"/>
      <c r="F9" s="118"/>
      <c r="G9" s="120"/>
    </row>
    <row r="10" spans="1:7" ht="100.8" x14ac:dyDescent="0.3">
      <c r="A10" s="7" t="s">
        <v>16</v>
      </c>
      <c r="B10" s="8" t="s">
        <v>14</v>
      </c>
      <c r="C10" s="9" t="s">
        <v>156</v>
      </c>
      <c r="D10" s="8" t="s">
        <v>15</v>
      </c>
      <c r="E10" s="8" t="s">
        <v>15</v>
      </c>
      <c r="F10" s="8" t="s">
        <v>15</v>
      </c>
      <c r="G10" s="10" t="s">
        <v>15</v>
      </c>
    </row>
    <row r="11" spans="1:7" ht="86.4" x14ac:dyDescent="0.3">
      <c r="A11" s="11" t="s">
        <v>16</v>
      </c>
      <c r="B11" s="12" t="s">
        <v>14</v>
      </c>
      <c r="C11" s="9" t="s">
        <v>127</v>
      </c>
      <c r="D11" s="12" t="s">
        <v>15</v>
      </c>
      <c r="E11" s="12" t="s">
        <v>15</v>
      </c>
      <c r="F11" s="12" t="s">
        <v>15</v>
      </c>
      <c r="G11" s="13" t="s">
        <v>15</v>
      </c>
    </row>
    <row r="12" spans="1:7" ht="115.2" x14ac:dyDescent="0.3">
      <c r="A12" s="14" t="s">
        <v>16</v>
      </c>
      <c r="B12" s="15" t="s">
        <v>14</v>
      </c>
      <c r="C12" s="16" t="s">
        <v>135</v>
      </c>
      <c r="D12" s="15" t="s">
        <v>15</v>
      </c>
      <c r="E12" s="15" t="s">
        <v>15</v>
      </c>
      <c r="F12" s="15" t="s">
        <v>15</v>
      </c>
      <c r="G12" s="17" t="s">
        <v>15</v>
      </c>
    </row>
    <row r="13" spans="1:7" ht="100.8" x14ac:dyDescent="0.3">
      <c r="A13" s="18" t="s">
        <v>16</v>
      </c>
      <c r="B13" s="19" t="s">
        <v>14</v>
      </c>
      <c r="C13" s="20" t="s">
        <v>157</v>
      </c>
      <c r="D13" s="19" t="s">
        <v>15</v>
      </c>
      <c r="E13" s="19" t="s">
        <v>15</v>
      </c>
      <c r="F13" s="19" t="s">
        <v>15</v>
      </c>
      <c r="G13" s="21" t="s">
        <v>15</v>
      </c>
    </row>
    <row r="14" spans="1:7" ht="14.4" hidden="1" x14ac:dyDescent="0.3">
      <c r="A14" s="22"/>
      <c r="B14" s="9"/>
      <c r="C14" s="65"/>
      <c r="D14" s="9"/>
      <c r="E14" s="9"/>
      <c r="F14" s="9"/>
      <c r="G14" s="23"/>
    </row>
    <row r="15" spans="1:7" ht="14.4" hidden="1" x14ac:dyDescent="0.3">
      <c r="A15" s="22"/>
      <c r="B15" s="9"/>
      <c r="C15" s="9" t="s">
        <v>18</v>
      </c>
      <c r="D15" s="9"/>
      <c r="E15" s="9"/>
      <c r="F15" s="9"/>
      <c r="G15" s="23"/>
    </row>
    <row r="16" spans="1:7" ht="14.4" hidden="1" x14ac:dyDescent="0.3">
      <c r="A16" s="22"/>
      <c r="B16" s="9"/>
      <c r="C16" s="9" t="s">
        <v>19</v>
      </c>
      <c r="D16" s="9"/>
      <c r="E16" s="9"/>
      <c r="F16" s="9"/>
      <c r="G16" s="23"/>
    </row>
    <row r="17" spans="1:7" ht="14.4" hidden="1" x14ac:dyDescent="0.3">
      <c r="A17" s="22"/>
      <c r="B17" s="9"/>
      <c r="C17" s="9" t="s">
        <v>20</v>
      </c>
      <c r="D17" s="9"/>
      <c r="E17" s="9"/>
      <c r="F17" s="9"/>
      <c r="G17" s="23"/>
    </row>
    <row r="18" spans="1:7" ht="14.4" hidden="1" x14ac:dyDescent="0.3">
      <c r="A18" s="22"/>
      <c r="B18" s="9"/>
      <c r="C18" s="9" t="s">
        <v>21</v>
      </c>
      <c r="D18" s="9"/>
      <c r="E18" s="9"/>
      <c r="F18" s="9"/>
      <c r="G18" s="23"/>
    </row>
    <row r="19" spans="1:7" ht="14.4" hidden="1" x14ac:dyDescent="0.3">
      <c r="A19" s="22"/>
      <c r="B19" s="9"/>
      <c r="C19" s="9" t="s">
        <v>22</v>
      </c>
      <c r="D19" s="9"/>
      <c r="E19" s="9"/>
      <c r="F19" s="9"/>
      <c r="G19" s="23"/>
    </row>
    <row r="20" spans="1:7" ht="15.75" hidden="1" customHeight="1" x14ac:dyDescent="0.3">
      <c r="A20" s="22"/>
      <c r="B20" s="9"/>
      <c r="C20" s="9" t="s">
        <v>23</v>
      </c>
      <c r="D20" s="9"/>
      <c r="E20" s="9"/>
      <c r="F20" s="9"/>
      <c r="G20" s="23"/>
    </row>
    <row r="21" spans="1:7" ht="15.75" hidden="1" customHeight="1" x14ac:dyDescent="0.3">
      <c r="A21" s="22"/>
      <c r="B21" s="9"/>
      <c r="C21" s="9" t="s">
        <v>24</v>
      </c>
      <c r="D21" s="9"/>
      <c r="E21" s="9"/>
      <c r="F21" s="9"/>
      <c r="G21" s="23"/>
    </row>
    <row r="22" spans="1:7" ht="15.75" hidden="1" customHeight="1" x14ac:dyDescent="0.3">
      <c r="A22" s="22"/>
      <c r="B22" s="9"/>
      <c r="C22" s="9" t="s">
        <v>25</v>
      </c>
      <c r="D22" s="9"/>
      <c r="E22" s="9"/>
      <c r="F22" s="9"/>
      <c r="G22" s="23"/>
    </row>
    <row r="23" spans="1:7" ht="15.75" hidden="1" customHeight="1" x14ac:dyDescent="0.3">
      <c r="A23" s="22"/>
      <c r="B23" s="9"/>
      <c r="C23" s="9" t="s">
        <v>26</v>
      </c>
      <c r="D23" s="9"/>
      <c r="E23" s="9"/>
      <c r="F23" s="9"/>
      <c r="G23" s="23"/>
    </row>
    <row r="24" spans="1:7" ht="15.75" hidden="1" customHeight="1" x14ac:dyDescent="0.3">
      <c r="A24" s="22"/>
      <c r="B24" s="9"/>
      <c r="C24" s="9" t="s">
        <v>27</v>
      </c>
      <c r="D24" s="9"/>
      <c r="E24" s="9"/>
      <c r="F24" s="9"/>
      <c r="G24" s="23"/>
    </row>
    <row r="25" spans="1:7" ht="15.75" hidden="1" customHeight="1" x14ac:dyDescent="0.3">
      <c r="A25" s="22"/>
      <c r="B25" s="9"/>
      <c r="C25" s="9" t="s">
        <v>28</v>
      </c>
      <c r="D25" s="9"/>
      <c r="E25" s="9"/>
      <c r="F25" s="9"/>
      <c r="G25" s="23"/>
    </row>
    <row r="26" spans="1:7" ht="15.75" hidden="1" customHeight="1" x14ac:dyDescent="0.3">
      <c r="A26" s="22"/>
      <c r="B26" s="9"/>
      <c r="C26" s="9" t="s">
        <v>29</v>
      </c>
      <c r="D26" s="9"/>
      <c r="E26" s="9"/>
      <c r="F26" s="9"/>
      <c r="G26" s="23"/>
    </row>
    <row r="27" spans="1:7" ht="15.75" hidden="1" customHeight="1" x14ac:dyDescent="0.3">
      <c r="A27" s="22"/>
      <c r="B27" s="9"/>
      <c r="C27" s="9" t="s">
        <v>30</v>
      </c>
      <c r="D27" s="9"/>
      <c r="E27" s="9"/>
      <c r="F27" s="9"/>
      <c r="G27" s="23"/>
    </row>
    <row r="28" spans="1:7" ht="15.75" hidden="1" customHeight="1" x14ac:dyDescent="0.3">
      <c r="A28" s="22"/>
      <c r="B28" s="9"/>
      <c r="C28" s="9" t="s">
        <v>31</v>
      </c>
      <c r="D28" s="9"/>
      <c r="E28" s="9"/>
      <c r="F28" s="9"/>
      <c r="G28" s="23"/>
    </row>
    <row r="29" spans="1:7" ht="15.75" hidden="1" customHeight="1" x14ac:dyDescent="0.3">
      <c r="A29" s="22"/>
      <c r="B29" s="9"/>
      <c r="C29" s="9" t="s">
        <v>32</v>
      </c>
      <c r="D29" s="9"/>
      <c r="E29" s="9"/>
      <c r="F29" s="9"/>
      <c r="G29" s="23"/>
    </row>
    <row r="30" spans="1:7" ht="15.75" hidden="1" customHeight="1" x14ac:dyDescent="0.3">
      <c r="A30" s="22"/>
      <c r="B30" s="9"/>
      <c r="C30" s="9" t="s">
        <v>33</v>
      </c>
      <c r="D30" s="9"/>
      <c r="E30" s="9"/>
      <c r="F30" s="9"/>
      <c r="G30" s="23"/>
    </row>
    <row r="31" spans="1:7" ht="15.75" hidden="1" customHeight="1" x14ac:dyDescent="0.3">
      <c r="A31" s="22"/>
      <c r="B31" s="9"/>
      <c r="C31" s="9" t="s">
        <v>34</v>
      </c>
      <c r="D31" s="9"/>
      <c r="E31" s="9"/>
      <c r="F31" s="9"/>
      <c r="G31" s="23"/>
    </row>
    <row r="32" spans="1:7" ht="15.75" hidden="1" customHeight="1" x14ac:dyDescent="0.3">
      <c r="A32" s="22"/>
      <c r="B32" s="9"/>
      <c r="C32" s="9" t="s">
        <v>35</v>
      </c>
      <c r="D32" s="9"/>
      <c r="E32" s="9"/>
      <c r="F32" s="9"/>
      <c r="G32" s="23"/>
    </row>
    <row r="33" spans="1:7" ht="15.75" hidden="1" customHeight="1" x14ac:dyDescent="0.3">
      <c r="A33" s="24"/>
      <c r="B33" s="25"/>
      <c r="C33" s="25"/>
      <c r="D33" s="25"/>
      <c r="E33" s="25"/>
      <c r="F33" s="25"/>
      <c r="G33" s="26"/>
    </row>
    <row r="34" spans="1:7" ht="15.75" customHeight="1" x14ac:dyDescent="0.3"/>
    <row r="35" spans="1:7" ht="15.75" customHeight="1" x14ac:dyDescent="0.3"/>
    <row r="36" spans="1:7" ht="15.75" customHeight="1" x14ac:dyDescent="0.3"/>
    <row r="37" spans="1:7" ht="15.75" customHeight="1" x14ac:dyDescent="0.3"/>
    <row r="38" spans="1:7" ht="15.75" customHeight="1" x14ac:dyDescent="0.3"/>
    <row r="39" spans="1:7" ht="15.75" customHeight="1" x14ac:dyDescent="0.3"/>
    <row r="40" spans="1:7" ht="15.75" customHeight="1" x14ac:dyDescent="0.3"/>
    <row r="41" spans="1:7" ht="15.75" customHeight="1" x14ac:dyDescent="0.3"/>
    <row r="42" spans="1:7" ht="15.75" customHeight="1" x14ac:dyDescent="0.3"/>
    <row r="43" spans="1:7" ht="15.75" customHeight="1" x14ac:dyDescent="0.3"/>
    <row r="44" spans="1:7" ht="15.75" customHeight="1" x14ac:dyDescent="0.3"/>
    <row r="45" spans="1:7" ht="15.75" customHeight="1" x14ac:dyDescent="0.3"/>
    <row r="46" spans="1:7" ht="15.75" customHeight="1" x14ac:dyDescent="0.3"/>
    <row r="47" spans="1:7" ht="15.75" customHeight="1" x14ac:dyDescent="0.3"/>
    <row r="48" spans="1:7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spans="3:3" ht="15.75" customHeight="1" x14ac:dyDescent="0.3"/>
    <row r="82" spans="3:3" ht="15.75" customHeight="1" x14ac:dyDescent="0.3"/>
    <row r="83" spans="3:3" ht="15.75" customHeight="1" x14ac:dyDescent="0.3"/>
    <row r="84" spans="3:3" ht="15.75" customHeight="1" x14ac:dyDescent="0.3"/>
    <row r="85" spans="3:3" ht="15.75" customHeight="1" x14ac:dyDescent="0.3"/>
    <row r="86" spans="3:3" ht="15.75" customHeight="1" x14ac:dyDescent="0.3"/>
    <row r="87" spans="3:3" ht="15.75" customHeight="1" x14ac:dyDescent="0.3"/>
    <row r="88" spans="3:3" ht="15.75" customHeight="1" x14ac:dyDescent="0.3"/>
    <row r="89" spans="3:3" ht="15.75" customHeight="1" x14ac:dyDescent="0.3"/>
    <row r="90" spans="3:3" ht="15.75" hidden="1" customHeight="1" x14ac:dyDescent="0.3">
      <c r="C90" s="27" t="s">
        <v>15</v>
      </c>
    </row>
    <row r="91" spans="3:3" ht="15.75" hidden="1" customHeight="1" x14ac:dyDescent="0.3">
      <c r="C91" s="27" t="s">
        <v>36</v>
      </c>
    </row>
    <row r="92" spans="3:3" ht="15.75" hidden="1" customHeight="1" x14ac:dyDescent="0.3"/>
    <row r="93" spans="3:3" ht="15.75" hidden="1" customHeight="1" x14ac:dyDescent="0.3"/>
    <row r="94" spans="3:3" ht="15.75" hidden="1" customHeight="1" x14ac:dyDescent="0.3">
      <c r="C94" s="28" t="s">
        <v>37</v>
      </c>
    </row>
    <row r="95" spans="3:3" ht="15.75" hidden="1" customHeight="1" x14ac:dyDescent="0.3">
      <c r="C95" s="29" t="s">
        <v>38</v>
      </c>
    </row>
    <row r="96" spans="3:3" ht="15.75" hidden="1" customHeight="1" x14ac:dyDescent="0.3">
      <c r="C96" s="30" t="s">
        <v>16</v>
      </c>
    </row>
    <row r="97" spans="3:3" ht="15.75" hidden="1" customHeight="1" x14ac:dyDescent="0.3">
      <c r="C97" s="30" t="s">
        <v>13</v>
      </c>
    </row>
    <row r="98" spans="3:3" ht="15.75" hidden="1" customHeight="1" x14ac:dyDescent="0.3">
      <c r="C98" s="30" t="s">
        <v>39</v>
      </c>
    </row>
    <row r="99" spans="3:3" ht="15.75" hidden="1" customHeight="1" x14ac:dyDescent="0.3"/>
    <row r="100" spans="3:3" ht="15.75" hidden="1" customHeight="1" x14ac:dyDescent="0.3">
      <c r="C100" s="28" t="s">
        <v>40</v>
      </c>
    </row>
    <row r="101" spans="3:3" ht="15.75" hidden="1" customHeight="1" x14ac:dyDescent="0.3">
      <c r="C101" s="29" t="s">
        <v>41</v>
      </c>
    </row>
    <row r="102" spans="3:3" ht="15.75" hidden="1" customHeight="1" x14ac:dyDescent="0.3">
      <c r="C102" s="30" t="s">
        <v>42</v>
      </c>
    </row>
    <row r="103" spans="3:3" ht="15.75" hidden="1" customHeight="1" x14ac:dyDescent="0.3">
      <c r="C103" s="30" t="s">
        <v>14</v>
      </c>
    </row>
    <row r="104" spans="3:3" ht="15.75" hidden="1" customHeight="1" x14ac:dyDescent="0.3">
      <c r="C104" s="30" t="s">
        <v>43</v>
      </c>
    </row>
    <row r="105" spans="3:3" ht="15.75" hidden="1" customHeight="1" x14ac:dyDescent="0.3">
      <c r="C105" s="30" t="s">
        <v>44</v>
      </c>
    </row>
    <row r="106" spans="3:3" ht="15.75" hidden="1" customHeight="1" x14ac:dyDescent="0.3">
      <c r="C106" s="30" t="s">
        <v>17</v>
      </c>
    </row>
    <row r="107" spans="3:3" ht="15.75" hidden="1" customHeight="1" x14ac:dyDescent="0.3">
      <c r="C107" s="30" t="s">
        <v>45</v>
      </c>
    </row>
    <row r="108" spans="3:3" ht="15.75" hidden="1" customHeight="1" x14ac:dyDescent="0.3"/>
    <row r="109" spans="3:3" ht="15.75" customHeight="1" x14ac:dyDescent="0.3"/>
    <row r="110" spans="3:3" ht="15.75" customHeight="1" x14ac:dyDescent="0.3"/>
    <row r="111" spans="3:3" ht="15.75" customHeight="1" x14ac:dyDescent="0.3"/>
    <row r="112" spans="3:3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mergeCells count="13">
    <mergeCell ref="A8:B8"/>
    <mergeCell ref="A1:A3"/>
    <mergeCell ref="B5:D5"/>
    <mergeCell ref="F5:G5"/>
    <mergeCell ref="B6:D6"/>
    <mergeCell ref="F6:G6"/>
    <mergeCell ref="C8:C9"/>
    <mergeCell ref="D8:D9"/>
    <mergeCell ref="E8:E9"/>
    <mergeCell ref="F8:F9"/>
    <mergeCell ref="G8:G9"/>
    <mergeCell ref="B1:E3"/>
    <mergeCell ref="F1:F3"/>
  </mergeCells>
  <dataValidations count="3">
    <dataValidation type="list" allowBlank="1" showErrorMessage="1" sqref="A10:A33" xr:uid="{00000000-0002-0000-0000-000000000000}">
      <formula1>$C$95:$C$98</formula1>
    </dataValidation>
    <dataValidation type="list" allowBlank="1" showErrorMessage="1" sqref="B10:B33" xr:uid="{00000000-0002-0000-0000-000001000000}">
      <formula1>$C$101:$C$107</formula1>
    </dataValidation>
    <dataValidation type="list" allowBlank="1" showErrorMessage="1" sqref="D10:G33" xr:uid="{00000000-0002-0000-0000-000002000000}">
      <formula1>$C$90:$C$91</formula1>
    </dataValidation>
  </dataValidation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999"/>
  <sheetViews>
    <sheetView topLeftCell="M1" zoomScale="80" zoomScaleNormal="80" workbookViewId="0">
      <selection activeCell="V12" sqref="V12"/>
    </sheetView>
  </sheetViews>
  <sheetFormatPr baseColWidth="10" defaultColWidth="14.44140625" defaultRowHeight="15" customHeight="1" x14ac:dyDescent="0.3"/>
  <cols>
    <col min="1" max="1" width="3.5546875" hidden="1" customWidth="1"/>
    <col min="2" max="2" width="19.6640625" customWidth="1"/>
    <col min="3" max="3" width="31" customWidth="1"/>
    <col min="4" max="4" width="35.6640625" customWidth="1"/>
    <col min="5" max="5" width="39.44140625" customWidth="1"/>
    <col min="6" max="6" width="36.6640625" customWidth="1"/>
    <col min="7" max="8" width="5.6640625" customWidth="1"/>
    <col min="9" max="9" width="8.6640625" customWidth="1"/>
    <col min="10" max="10" width="13.33203125" customWidth="1"/>
    <col min="11" max="11" width="22.33203125" customWidth="1"/>
    <col min="12" max="12" width="24.6640625" customWidth="1"/>
    <col min="13" max="14" width="13.44140625" customWidth="1"/>
    <col min="15" max="16" width="10.6640625" customWidth="1"/>
    <col min="17" max="18" width="5.6640625" customWidth="1"/>
    <col min="19" max="19" width="8.6640625" customWidth="1"/>
    <col min="20" max="20" width="15.109375" customWidth="1"/>
    <col min="21" max="21" width="19.6640625" customWidth="1"/>
    <col min="22" max="22" width="30.6640625" customWidth="1"/>
    <col min="23" max="23" width="26.6640625" customWidth="1"/>
    <col min="24" max="24" width="15.6640625" customWidth="1"/>
    <col min="25" max="25" width="30.6640625" customWidth="1"/>
    <col min="26" max="26" width="18.33203125" customWidth="1"/>
    <col min="27" max="27" width="20.6640625" customWidth="1"/>
  </cols>
  <sheetData>
    <row r="1" spans="1:27" ht="39" customHeight="1" x14ac:dyDescent="0.3">
      <c r="B1" s="159"/>
      <c r="C1" s="138"/>
      <c r="D1" s="128" t="s">
        <v>46</v>
      </c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32"/>
      <c r="X1" s="133"/>
      <c r="Y1" s="123" t="s">
        <v>152</v>
      </c>
      <c r="Z1" s="124"/>
      <c r="AA1" s="125"/>
    </row>
    <row r="2" spans="1:27" ht="39" customHeight="1" x14ac:dyDescent="0.3">
      <c r="B2" s="160"/>
      <c r="C2" s="161"/>
      <c r="D2" s="130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4"/>
      <c r="X2" s="135"/>
      <c r="Y2" s="126" t="s">
        <v>123</v>
      </c>
      <c r="Z2" s="124"/>
      <c r="AA2" s="125"/>
    </row>
    <row r="3" spans="1:27" ht="39" customHeight="1" x14ac:dyDescent="0.3">
      <c r="B3" s="160"/>
      <c r="C3" s="161"/>
      <c r="D3" s="130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4"/>
      <c r="X3" s="135"/>
      <c r="Y3" s="127" t="s">
        <v>158</v>
      </c>
      <c r="Z3" s="124"/>
      <c r="AA3" s="125"/>
    </row>
    <row r="4" spans="1:27" thickBot="1" x14ac:dyDescent="0.35">
      <c r="B4" s="166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8"/>
      <c r="Y4" s="136" t="s">
        <v>47</v>
      </c>
      <c r="Z4" s="137"/>
      <c r="AA4" s="138"/>
    </row>
    <row r="5" spans="1:27" ht="15.6" x14ac:dyDescent="0.3">
      <c r="A5" s="78"/>
      <c r="B5" s="162" t="s">
        <v>48</v>
      </c>
      <c r="C5" s="145"/>
      <c r="D5" s="145"/>
      <c r="E5" s="145"/>
      <c r="F5" s="146"/>
      <c r="G5" s="144" t="s">
        <v>49</v>
      </c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6"/>
      <c r="X5" s="147" t="s">
        <v>50</v>
      </c>
      <c r="Y5" s="145"/>
      <c r="Z5" s="145"/>
      <c r="AA5" s="148"/>
    </row>
    <row r="6" spans="1:27" ht="15.6" x14ac:dyDescent="0.3">
      <c r="A6" s="79"/>
      <c r="B6" s="163" t="s">
        <v>51</v>
      </c>
      <c r="C6" s="140" t="s">
        <v>52</v>
      </c>
      <c r="D6" s="140" t="s">
        <v>53</v>
      </c>
      <c r="E6" s="140" t="s">
        <v>54</v>
      </c>
      <c r="F6" s="140" t="s">
        <v>55</v>
      </c>
      <c r="G6" s="139" t="s">
        <v>56</v>
      </c>
      <c r="H6" s="124"/>
      <c r="I6" s="124"/>
      <c r="J6" s="124"/>
      <c r="K6" s="125"/>
      <c r="L6" s="139" t="s">
        <v>57</v>
      </c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5"/>
      <c r="X6" s="140" t="s">
        <v>58</v>
      </c>
      <c r="Y6" s="140" t="s">
        <v>59</v>
      </c>
      <c r="Z6" s="140" t="s">
        <v>60</v>
      </c>
      <c r="AA6" s="150" t="s">
        <v>61</v>
      </c>
    </row>
    <row r="7" spans="1:27" ht="15" customHeight="1" x14ac:dyDescent="0.3">
      <c r="A7" s="79"/>
      <c r="B7" s="164"/>
      <c r="C7" s="149"/>
      <c r="D7" s="149"/>
      <c r="E7" s="149"/>
      <c r="F7" s="149"/>
      <c r="G7" s="139" t="s">
        <v>62</v>
      </c>
      <c r="H7" s="124"/>
      <c r="I7" s="124"/>
      <c r="J7" s="124"/>
      <c r="K7" s="125"/>
      <c r="L7" s="140" t="s">
        <v>63</v>
      </c>
      <c r="M7" s="142" t="s">
        <v>64</v>
      </c>
      <c r="N7" s="142" t="s">
        <v>65</v>
      </c>
      <c r="O7" s="142" t="s">
        <v>66</v>
      </c>
      <c r="P7" s="142" t="s">
        <v>67</v>
      </c>
      <c r="Q7" s="139" t="s">
        <v>68</v>
      </c>
      <c r="R7" s="124"/>
      <c r="S7" s="124"/>
      <c r="T7" s="125"/>
      <c r="U7" s="139" t="s">
        <v>69</v>
      </c>
      <c r="V7" s="124"/>
      <c r="W7" s="125"/>
      <c r="X7" s="149"/>
      <c r="Y7" s="149"/>
      <c r="Z7" s="149"/>
      <c r="AA7" s="151"/>
    </row>
    <row r="8" spans="1:27" ht="97.2" x14ac:dyDescent="0.3">
      <c r="A8" s="79"/>
      <c r="B8" s="165"/>
      <c r="C8" s="141"/>
      <c r="D8" s="141"/>
      <c r="E8" s="141"/>
      <c r="F8" s="141"/>
      <c r="G8" s="32" t="s">
        <v>70</v>
      </c>
      <c r="H8" s="32" t="s">
        <v>71</v>
      </c>
      <c r="I8" s="32" t="s">
        <v>72</v>
      </c>
      <c r="J8" s="32" t="s">
        <v>73</v>
      </c>
      <c r="K8" s="33" t="s">
        <v>74</v>
      </c>
      <c r="L8" s="141"/>
      <c r="M8" s="141"/>
      <c r="N8" s="141"/>
      <c r="O8" s="141"/>
      <c r="P8" s="141"/>
      <c r="Q8" s="32" t="s">
        <v>70</v>
      </c>
      <c r="R8" s="32" t="s">
        <v>71</v>
      </c>
      <c r="S8" s="32" t="s">
        <v>72</v>
      </c>
      <c r="T8" s="32" t="s">
        <v>73</v>
      </c>
      <c r="U8" s="34" t="s">
        <v>75</v>
      </c>
      <c r="V8" s="33" t="s">
        <v>59</v>
      </c>
      <c r="W8" s="33" t="s">
        <v>76</v>
      </c>
      <c r="X8" s="141"/>
      <c r="Y8" s="141"/>
      <c r="Z8" s="141"/>
      <c r="AA8" s="152"/>
    </row>
    <row r="9" spans="1:27" ht="192" customHeight="1" x14ac:dyDescent="0.3">
      <c r="A9" s="79"/>
      <c r="B9" s="35" t="str">
        <f>'1. Matriz Def Riesgo Corrupción'!B5:D5</f>
        <v>Gestión Financiera</v>
      </c>
      <c r="C9" s="156" t="str">
        <f>'1. Matriz Def Riesgo Corrupción'!B6</f>
        <v>Desarrollar estrategias orientadas a la administración y asignación de los recursos financieros, garantizando su adecuada  disponibilidad y cumplimiento de metas</v>
      </c>
      <c r="D9" s="39" t="s">
        <v>159</v>
      </c>
      <c r="E9" s="39" t="str">
        <f>'1. Matriz Def Riesgo Corrupción'!C10</f>
        <v>Posibilidad de que se efectúe un pago sin los soportes de ley correspondientes, debido a la flexibilidad en la aplicación de los controles por parte de la tesoreria; lo que puede ocasionar hallazgos de tipo fiscal por detrimento patrimonial.</v>
      </c>
      <c r="F9" s="39" t="s">
        <v>128</v>
      </c>
      <c r="G9" s="36">
        <v>4</v>
      </c>
      <c r="H9" s="36">
        <v>25</v>
      </c>
      <c r="I9" s="36">
        <f t="shared" ref="I9:I32" si="0">G9*H9</f>
        <v>100</v>
      </c>
      <c r="J9" s="37" t="str">
        <f t="shared" ref="J9:J32" si="1">IF(I9=100,"Extrema",IF(I9=80,"Extrema",IF(I9=60,"Extrema",IF(I9=40,"Alta",IF(I9=50,"Alta",IF(I9=30,"Alta",IF(I9=20,"Moderada",IF(I9=25,"Moderada",IF(I9=15,"Moderada",IF(I9=10,"Baja",IF(I9=5,"Baja")))))))))))</f>
        <v>Extrema</v>
      </c>
      <c r="K9" s="39" t="str">
        <f t="shared" ref="K9:K32" si="2">IF(J9="Baja","Eliminarse o Reducirse",IF(J9="Moderada","Llevar a Zona de Riesgo Baja o Eliminarlo",IF(J9="Alta","Llevar a zona de Riesgo Moderada, Baja o Eliminarlo",IF(J9="Extrema","Tratamiento Prioritario"))))</f>
        <v>Tratamiento Prioritario</v>
      </c>
      <c r="L9" s="39" t="s">
        <v>160</v>
      </c>
      <c r="M9" s="38" t="s">
        <v>77</v>
      </c>
      <c r="N9" s="38" t="s">
        <v>71</v>
      </c>
      <c r="O9" s="36">
        <v>80</v>
      </c>
      <c r="P9" s="36" t="str">
        <f t="shared" ref="P9:P32" si="3">IF(O9&lt;51,"0",IF(O9&gt;75,"2",IF(O9=51,"1",IF(O9=52,"1",IF(O9=53,"1",IF(O9=54,"1",IF(O9=55,"1",IF(O9=56,"1",IF(O9=57,"1",IF(O9=58,"1",IF(O9=59,"1",IF(O9=60,"1",IF(O9=61,"1",IF(O9=62,"1",IF(O9=63,"1",IF(O9=63,"1",IF(O9=64,"1",IF(O9=65,"1",IF(O9=66,"1",IF(O9=67,"1",IF(O9=68,"1",IF(O9=69,"1",IF(O9=70,"1",IF(O9=71,"1",IF(O9=72,"1",IF(O9=73,"1",IF(O9=74,"1",IF(O9=75,"1"))))))))))))))))))))))))))))</f>
        <v>2</v>
      </c>
      <c r="Q9" s="36">
        <f t="shared" ref="Q9:Q32" si="4">G9-P9</f>
        <v>2</v>
      </c>
      <c r="R9" s="36">
        <f t="shared" ref="R9:R33" si="5">H9</f>
        <v>25</v>
      </c>
      <c r="S9" s="36">
        <f t="shared" ref="S9:S32" si="6">Q9*R9</f>
        <v>50</v>
      </c>
      <c r="T9" s="37" t="str">
        <f t="shared" ref="T9:T32" si="7">IF(S9=100,"Extrema",IF(S9=80,"Extrema",IF(S9=60,"Extrema",IF(S9=40,"Alta",IF(S9=50,"Alta",IF(S9=30,"Alta",IF(S9=20,"Moderada",IF(S9=25,"Moderada",IF(S9=15,"Moderada",IF(S9=10,"Baja",IF(S9=5,"Baja")))))))))))</f>
        <v>Alta</v>
      </c>
      <c r="U9" s="39" t="s">
        <v>161</v>
      </c>
      <c r="V9" s="39" t="s">
        <v>162</v>
      </c>
      <c r="W9" s="39" t="s">
        <v>131</v>
      </c>
      <c r="X9" s="39" t="s">
        <v>161</v>
      </c>
      <c r="Y9" s="39"/>
      <c r="Z9" s="39" t="s">
        <v>164</v>
      </c>
      <c r="AA9" s="80" t="s">
        <v>132</v>
      </c>
    </row>
    <row r="10" spans="1:27" ht="192" customHeight="1" x14ac:dyDescent="0.3">
      <c r="A10" s="79"/>
      <c r="B10" s="35" t="str">
        <f t="shared" ref="B10:B32" si="8">B9</f>
        <v>Gestión Financiera</v>
      </c>
      <c r="C10" s="157"/>
      <c r="D10" s="39" t="s">
        <v>129</v>
      </c>
      <c r="E10" s="39" t="str">
        <f>'1. Matriz Def Riesgo Corrupción'!C11</f>
        <v>Posibilidad de expedir un Certificado de Disponibilidad Presupuestal con una apropiación presupuestal diferente a la solicitada, por error de digitación o con intención, ocasionando hallazgos de tipo disciplinario.</v>
      </c>
      <c r="F10" s="39" t="s">
        <v>130</v>
      </c>
      <c r="G10" s="36">
        <v>2</v>
      </c>
      <c r="H10" s="36">
        <v>10</v>
      </c>
      <c r="I10" s="36">
        <f t="shared" si="0"/>
        <v>20</v>
      </c>
      <c r="J10" s="37" t="str">
        <f t="shared" si="1"/>
        <v>Moderada</v>
      </c>
      <c r="K10" s="39" t="str">
        <f t="shared" si="2"/>
        <v>Llevar a Zona de Riesgo Baja o Eliminarlo</v>
      </c>
      <c r="L10" s="99" t="s">
        <v>163</v>
      </c>
      <c r="M10" s="38" t="s">
        <v>77</v>
      </c>
      <c r="N10" s="38" t="s">
        <v>71</v>
      </c>
      <c r="O10" s="36">
        <v>60</v>
      </c>
      <c r="P10" s="36" t="str">
        <f t="shared" si="3"/>
        <v>1</v>
      </c>
      <c r="Q10" s="36">
        <f t="shared" si="4"/>
        <v>1</v>
      </c>
      <c r="R10" s="36">
        <f t="shared" si="5"/>
        <v>10</v>
      </c>
      <c r="S10" s="36">
        <f t="shared" si="6"/>
        <v>10</v>
      </c>
      <c r="T10" s="37" t="str">
        <f t="shared" si="7"/>
        <v>Baja</v>
      </c>
      <c r="U10" s="39" t="s">
        <v>161</v>
      </c>
      <c r="V10" s="39" t="s">
        <v>165</v>
      </c>
      <c r="W10" s="39" t="s">
        <v>133</v>
      </c>
      <c r="X10" s="39" t="s">
        <v>161</v>
      </c>
      <c r="Y10" s="39"/>
      <c r="Z10" s="39" t="s">
        <v>164</v>
      </c>
      <c r="AA10" s="80" t="s">
        <v>134</v>
      </c>
    </row>
    <row r="11" spans="1:27" ht="192" customHeight="1" x14ac:dyDescent="0.3">
      <c r="A11" s="79"/>
      <c r="B11" s="66" t="str">
        <f t="shared" si="8"/>
        <v>Gestión Financiera</v>
      </c>
      <c r="C11" s="157"/>
      <c r="D11" s="67" t="s">
        <v>136</v>
      </c>
      <c r="E11" s="67" t="str">
        <f>'1. Matriz Def Riesgo Corrupción'!C12</f>
        <v>Posibilidad de que cuando se realicen las conciliaciones bancarias, se presente pérdida o daño del documento (libros de bancos, formato de conciliación y el extracto) por manipulación inadecuada de otros funcionarios; ocasionando falsedad en la información reportada y hallazgos de los entes de control.</v>
      </c>
      <c r="F11" s="67" t="s">
        <v>137</v>
      </c>
      <c r="G11" s="68">
        <v>2</v>
      </c>
      <c r="H11" s="68">
        <v>10</v>
      </c>
      <c r="I11" s="68">
        <f t="shared" si="0"/>
        <v>20</v>
      </c>
      <c r="J11" s="69" t="str">
        <f t="shared" si="1"/>
        <v>Moderada</v>
      </c>
      <c r="K11" s="67" t="str">
        <f t="shared" si="2"/>
        <v>Llevar a Zona de Riesgo Baja o Eliminarlo</v>
      </c>
      <c r="L11" s="67" t="s">
        <v>138</v>
      </c>
      <c r="M11" s="70" t="s">
        <v>77</v>
      </c>
      <c r="N11" s="70" t="s">
        <v>70</v>
      </c>
      <c r="O11" s="68">
        <v>60</v>
      </c>
      <c r="P11" s="68" t="str">
        <f t="shared" si="3"/>
        <v>1</v>
      </c>
      <c r="Q11" s="68">
        <f t="shared" si="4"/>
        <v>1</v>
      </c>
      <c r="R11" s="68">
        <f t="shared" si="5"/>
        <v>10</v>
      </c>
      <c r="S11" s="68">
        <f t="shared" si="6"/>
        <v>10</v>
      </c>
      <c r="T11" s="69" t="str">
        <f t="shared" si="7"/>
        <v>Baja</v>
      </c>
      <c r="U11" s="67" t="s">
        <v>161</v>
      </c>
      <c r="V11" s="67" t="s">
        <v>138</v>
      </c>
      <c r="W11" s="67" t="s">
        <v>139</v>
      </c>
      <c r="X11" s="39" t="s">
        <v>161</v>
      </c>
      <c r="Y11" s="67"/>
      <c r="Z11" s="67" t="s">
        <v>140</v>
      </c>
      <c r="AA11" s="81" t="s">
        <v>141</v>
      </c>
    </row>
    <row r="12" spans="1:27" ht="192" customHeight="1" x14ac:dyDescent="0.3">
      <c r="A12" s="79"/>
      <c r="B12" s="82" t="str">
        <f t="shared" si="8"/>
        <v>Gestión Financiera</v>
      </c>
      <c r="C12" s="157"/>
      <c r="D12" s="82" t="s">
        <v>136</v>
      </c>
      <c r="E12" s="82" t="str">
        <f>'1. Matriz Def Riesgo Corrupción'!C13</f>
        <v>Posibilidad de manejos inadecuados del dinero recaudado en taquilla por concepto de Arendamientos de Escenarios, así como de Ingrersos piscina y otros conceptos; generando pérdida de dinero y hallazgos de tipo disciplinario y fiscal por parte de los entes de control.</v>
      </c>
      <c r="F12" s="82" t="s">
        <v>142</v>
      </c>
      <c r="G12" s="83">
        <v>4</v>
      </c>
      <c r="H12" s="83">
        <v>25</v>
      </c>
      <c r="I12" s="40">
        <f t="shared" si="0"/>
        <v>100</v>
      </c>
      <c r="J12" s="84" t="str">
        <f t="shared" si="1"/>
        <v>Extrema</v>
      </c>
      <c r="K12" s="82" t="str">
        <f t="shared" si="2"/>
        <v>Tratamiento Prioritario</v>
      </c>
      <c r="L12" s="82" t="s">
        <v>143</v>
      </c>
      <c r="M12" s="85" t="s">
        <v>77</v>
      </c>
      <c r="N12" s="85" t="s">
        <v>70</v>
      </c>
      <c r="O12" s="83">
        <v>80</v>
      </c>
      <c r="P12" s="83" t="str">
        <f t="shared" si="3"/>
        <v>2</v>
      </c>
      <c r="Q12" s="83">
        <f t="shared" si="4"/>
        <v>2</v>
      </c>
      <c r="R12" s="83">
        <f t="shared" si="5"/>
        <v>25</v>
      </c>
      <c r="S12" s="83">
        <f t="shared" si="6"/>
        <v>50</v>
      </c>
      <c r="T12" s="84" t="str">
        <f t="shared" si="7"/>
        <v>Alta</v>
      </c>
      <c r="U12" s="82" t="s">
        <v>161</v>
      </c>
      <c r="V12" s="82" t="s">
        <v>144</v>
      </c>
      <c r="W12" s="82" t="s">
        <v>145</v>
      </c>
      <c r="X12" s="39" t="s">
        <v>161</v>
      </c>
      <c r="Y12" s="82"/>
      <c r="Z12" s="82" t="s">
        <v>146</v>
      </c>
      <c r="AA12" s="86" t="s">
        <v>147</v>
      </c>
    </row>
    <row r="13" spans="1:27" ht="192" hidden="1" customHeight="1" thickBot="1" x14ac:dyDescent="0.35">
      <c r="A13" s="87"/>
      <c r="B13" s="88" t="str">
        <f t="shared" si="8"/>
        <v>Gestión Financiera</v>
      </c>
      <c r="C13" s="158"/>
      <c r="D13" s="88" t="s">
        <v>148</v>
      </c>
      <c r="E13" s="89">
        <f>'1. Matriz Def Riesgo Corrupción'!C14</f>
        <v>0</v>
      </c>
      <c r="F13" s="88" t="s">
        <v>149</v>
      </c>
      <c r="G13" s="90">
        <v>2</v>
      </c>
      <c r="H13" s="90">
        <v>10</v>
      </c>
      <c r="I13" s="91">
        <f t="shared" si="0"/>
        <v>20</v>
      </c>
      <c r="J13" s="92" t="str">
        <f t="shared" si="1"/>
        <v>Moderada</v>
      </c>
      <c r="K13" s="89" t="str">
        <f t="shared" si="2"/>
        <v>Llevar a Zona de Riesgo Baja o Eliminarlo</v>
      </c>
      <c r="L13" s="88" t="s">
        <v>150</v>
      </c>
      <c r="M13" s="93" t="s">
        <v>77</v>
      </c>
      <c r="N13" s="93" t="s">
        <v>71</v>
      </c>
      <c r="O13" s="90">
        <v>60</v>
      </c>
      <c r="P13" s="91" t="str">
        <f t="shared" si="3"/>
        <v>1</v>
      </c>
      <c r="Q13" s="91">
        <f t="shared" si="4"/>
        <v>1</v>
      </c>
      <c r="R13" s="91">
        <f t="shared" si="5"/>
        <v>10</v>
      </c>
      <c r="S13" s="91">
        <f t="shared" si="6"/>
        <v>10</v>
      </c>
      <c r="T13" s="92" t="str">
        <f t="shared" si="7"/>
        <v>Baja</v>
      </c>
      <c r="U13" s="88" t="s">
        <v>122</v>
      </c>
      <c r="V13" s="88" t="s">
        <v>138</v>
      </c>
      <c r="W13" s="88" t="s">
        <v>139</v>
      </c>
      <c r="X13" s="88" t="s">
        <v>122</v>
      </c>
      <c r="Y13" s="88"/>
      <c r="Z13" s="88" t="s">
        <v>140</v>
      </c>
      <c r="AA13" s="94" t="s">
        <v>141</v>
      </c>
    </row>
    <row r="14" spans="1:27" ht="14.4" hidden="1" x14ac:dyDescent="0.3">
      <c r="B14" s="71" t="str">
        <f t="shared" si="8"/>
        <v>Gestión Financiera</v>
      </c>
      <c r="C14" s="72">
        <f t="shared" ref="C14:C32" si="9">C13</f>
        <v>0</v>
      </c>
      <c r="D14" s="73" t="s">
        <v>18</v>
      </c>
      <c r="E14" s="71" t="str">
        <f>'1. Matriz Def Riesgo Corrupción'!C15</f>
        <v>F</v>
      </c>
      <c r="F14" s="73"/>
      <c r="G14" s="74">
        <v>0</v>
      </c>
      <c r="H14" s="74">
        <v>10</v>
      </c>
      <c r="I14" s="75">
        <f t="shared" si="0"/>
        <v>0</v>
      </c>
      <c r="J14" s="76" t="b">
        <f t="shared" si="1"/>
        <v>0</v>
      </c>
      <c r="K14" s="71" t="b">
        <f t="shared" si="2"/>
        <v>0</v>
      </c>
      <c r="L14" s="73" t="s">
        <v>18</v>
      </c>
      <c r="M14" s="77" t="s">
        <v>77</v>
      </c>
      <c r="N14" s="77" t="s">
        <v>70</v>
      </c>
      <c r="O14" s="74">
        <v>100</v>
      </c>
      <c r="P14" s="75" t="str">
        <f t="shared" si="3"/>
        <v>2</v>
      </c>
      <c r="Q14" s="75">
        <f t="shared" si="4"/>
        <v>-2</v>
      </c>
      <c r="R14" s="75">
        <f t="shared" si="5"/>
        <v>10</v>
      </c>
      <c r="S14" s="75">
        <f t="shared" si="6"/>
        <v>-20</v>
      </c>
      <c r="T14" s="76" t="b">
        <f t="shared" si="7"/>
        <v>0</v>
      </c>
      <c r="U14" s="73"/>
      <c r="V14" s="73"/>
      <c r="W14" s="73"/>
      <c r="X14" s="73"/>
      <c r="Y14" s="73"/>
      <c r="Z14" s="73"/>
      <c r="AA14" s="73"/>
    </row>
    <row r="15" spans="1:27" ht="43.2" hidden="1" x14ac:dyDescent="0.3">
      <c r="B15" s="41" t="str">
        <f t="shared" si="8"/>
        <v>Gestión Financiera</v>
      </c>
      <c r="C15" s="42">
        <f t="shared" si="9"/>
        <v>0</v>
      </c>
      <c r="D15" s="9" t="s">
        <v>19</v>
      </c>
      <c r="E15" s="41" t="str">
        <f>'1. Matriz Def Riesgo Corrupción'!C16</f>
        <v>G</v>
      </c>
      <c r="F15" s="9"/>
      <c r="G15" s="43">
        <v>5</v>
      </c>
      <c r="H15" s="43">
        <v>10</v>
      </c>
      <c r="I15" s="44">
        <f t="shared" si="0"/>
        <v>50</v>
      </c>
      <c r="J15" s="45" t="str">
        <f t="shared" si="1"/>
        <v>Alta</v>
      </c>
      <c r="K15" s="41" t="str">
        <f t="shared" si="2"/>
        <v>Llevar a zona de Riesgo Moderada, Baja o Eliminarlo</v>
      </c>
      <c r="L15" s="9" t="s">
        <v>19</v>
      </c>
      <c r="M15" s="46" t="s">
        <v>77</v>
      </c>
      <c r="N15" s="46" t="s">
        <v>70</v>
      </c>
      <c r="O15" s="43">
        <v>100</v>
      </c>
      <c r="P15" s="44" t="str">
        <f t="shared" si="3"/>
        <v>2</v>
      </c>
      <c r="Q15" s="44">
        <f t="shared" si="4"/>
        <v>3</v>
      </c>
      <c r="R15" s="44">
        <f t="shared" si="5"/>
        <v>10</v>
      </c>
      <c r="S15" s="44">
        <f t="shared" si="6"/>
        <v>30</v>
      </c>
      <c r="T15" s="45" t="str">
        <f t="shared" si="7"/>
        <v>Alta</v>
      </c>
      <c r="U15" s="9"/>
      <c r="V15" s="9"/>
      <c r="W15" s="9"/>
      <c r="X15" s="9"/>
      <c r="Y15" s="9"/>
      <c r="Z15" s="9"/>
      <c r="AA15" s="9"/>
    </row>
    <row r="16" spans="1:27" ht="43.2" hidden="1" x14ac:dyDescent="0.3">
      <c r="B16" s="41" t="str">
        <f t="shared" si="8"/>
        <v>Gestión Financiera</v>
      </c>
      <c r="C16" s="42">
        <f t="shared" si="9"/>
        <v>0</v>
      </c>
      <c r="D16" s="9" t="s">
        <v>20</v>
      </c>
      <c r="E16" s="41" t="str">
        <f>'1. Matriz Def Riesgo Corrupción'!C17</f>
        <v>H</v>
      </c>
      <c r="F16" s="9"/>
      <c r="G16" s="43">
        <v>5</v>
      </c>
      <c r="H16" s="43">
        <v>10</v>
      </c>
      <c r="I16" s="44">
        <f t="shared" si="0"/>
        <v>50</v>
      </c>
      <c r="J16" s="45" t="str">
        <f t="shared" si="1"/>
        <v>Alta</v>
      </c>
      <c r="K16" s="41" t="str">
        <f t="shared" si="2"/>
        <v>Llevar a zona de Riesgo Moderada, Baja o Eliminarlo</v>
      </c>
      <c r="L16" s="9" t="s">
        <v>20</v>
      </c>
      <c r="M16" s="46" t="s">
        <v>77</v>
      </c>
      <c r="N16" s="46" t="s">
        <v>70</v>
      </c>
      <c r="O16" s="43">
        <v>100</v>
      </c>
      <c r="P16" s="44" t="str">
        <f t="shared" si="3"/>
        <v>2</v>
      </c>
      <c r="Q16" s="44">
        <f t="shared" si="4"/>
        <v>3</v>
      </c>
      <c r="R16" s="44">
        <f t="shared" si="5"/>
        <v>10</v>
      </c>
      <c r="S16" s="44">
        <f t="shared" si="6"/>
        <v>30</v>
      </c>
      <c r="T16" s="45" t="str">
        <f t="shared" si="7"/>
        <v>Alta</v>
      </c>
      <c r="U16" s="9"/>
      <c r="V16" s="9"/>
      <c r="W16" s="9"/>
      <c r="X16" s="9"/>
      <c r="Y16" s="9"/>
      <c r="Z16" s="9"/>
      <c r="AA16" s="9"/>
    </row>
    <row r="17" spans="2:27" ht="43.2" hidden="1" x14ac:dyDescent="0.3">
      <c r="B17" s="41" t="str">
        <f t="shared" si="8"/>
        <v>Gestión Financiera</v>
      </c>
      <c r="C17" s="42">
        <f t="shared" si="9"/>
        <v>0</v>
      </c>
      <c r="D17" s="9" t="s">
        <v>21</v>
      </c>
      <c r="E17" s="41" t="str">
        <f>'1. Matriz Def Riesgo Corrupción'!C18</f>
        <v>I</v>
      </c>
      <c r="F17" s="9"/>
      <c r="G17" s="43">
        <v>5</v>
      </c>
      <c r="H17" s="43">
        <v>10</v>
      </c>
      <c r="I17" s="44">
        <f t="shared" si="0"/>
        <v>50</v>
      </c>
      <c r="J17" s="45" t="str">
        <f t="shared" si="1"/>
        <v>Alta</v>
      </c>
      <c r="K17" s="41" t="str">
        <f t="shared" si="2"/>
        <v>Llevar a zona de Riesgo Moderada, Baja o Eliminarlo</v>
      </c>
      <c r="L17" s="9" t="s">
        <v>21</v>
      </c>
      <c r="M17" s="46" t="s">
        <v>77</v>
      </c>
      <c r="N17" s="46" t="s">
        <v>70</v>
      </c>
      <c r="O17" s="43">
        <v>100</v>
      </c>
      <c r="P17" s="44" t="str">
        <f t="shared" si="3"/>
        <v>2</v>
      </c>
      <c r="Q17" s="44">
        <f t="shared" si="4"/>
        <v>3</v>
      </c>
      <c r="R17" s="44">
        <f t="shared" si="5"/>
        <v>10</v>
      </c>
      <c r="S17" s="44">
        <f t="shared" si="6"/>
        <v>30</v>
      </c>
      <c r="T17" s="45" t="str">
        <f t="shared" si="7"/>
        <v>Alta</v>
      </c>
      <c r="U17" s="9"/>
      <c r="V17" s="9"/>
      <c r="W17" s="9"/>
      <c r="X17" s="9"/>
      <c r="Y17" s="9"/>
      <c r="Z17" s="9"/>
      <c r="AA17" s="9"/>
    </row>
    <row r="18" spans="2:27" ht="14.4" hidden="1" x14ac:dyDescent="0.3">
      <c r="B18" s="41" t="str">
        <f t="shared" si="8"/>
        <v>Gestión Financiera</v>
      </c>
      <c r="C18" s="42">
        <f t="shared" si="9"/>
        <v>0</v>
      </c>
      <c r="D18" s="9" t="s">
        <v>22</v>
      </c>
      <c r="E18" s="41" t="str">
        <f>'1. Matriz Def Riesgo Corrupción'!C19</f>
        <v>J</v>
      </c>
      <c r="F18" s="9"/>
      <c r="G18" s="43">
        <v>0</v>
      </c>
      <c r="H18" s="43">
        <v>10</v>
      </c>
      <c r="I18" s="44">
        <f t="shared" si="0"/>
        <v>0</v>
      </c>
      <c r="J18" s="45" t="b">
        <f t="shared" si="1"/>
        <v>0</v>
      </c>
      <c r="K18" s="41" t="b">
        <f t="shared" si="2"/>
        <v>0</v>
      </c>
      <c r="L18" s="9" t="s">
        <v>22</v>
      </c>
      <c r="M18" s="46" t="s">
        <v>77</v>
      </c>
      <c r="N18" s="46" t="s">
        <v>70</v>
      </c>
      <c r="O18" s="43">
        <v>100</v>
      </c>
      <c r="P18" s="44" t="str">
        <f t="shared" si="3"/>
        <v>2</v>
      </c>
      <c r="Q18" s="44">
        <f t="shared" si="4"/>
        <v>-2</v>
      </c>
      <c r="R18" s="44">
        <f t="shared" si="5"/>
        <v>10</v>
      </c>
      <c r="S18" s="44">
        <f t="shared" si="6"/>
        <v>-20</v>
      </c>
      <c r="T18" s="45" t="b">
        <f t="shared" si="7"/>
        <v>0</v>
      </c>
      <c r="U18" s="9"/>
      <c r="V18" s="9"/>
      <c r="W18" s="9"/>
      <c r="X18" s="9"/>
      <c r="Y18" s="9"/>
      <c r="Z18" s="9"/>
      <c r="AA18" s="9"/>
    </row>
    <row r="19" spans="2:27" ht="14.4" hidden="1" x14ac:dyDescent="0.3">
      <c r="B19" s="41" t="str">
        <f t="shared" si="8"/>
        <v>Gestión Financiera</v>
      </c>
      <c r="C19" s="42">
        <f t="shared" si="9"/>
        <v>0</v>
      </c>
      <c r="D19" s="9" t="s">
        <v>23</v>
      </c>
      <c r="E19" s="41" t="str">
        <f>'1. Matriz Def Riesgo Corrupción'!C20</f>
        <v>K</v>
      </c>
      <c r="F19" s="9"/>
      <c r="G19" s="43">
        <v>0</v>
      </c>
      <c r="H19" s="43">
        <v>10</v>
      </c>
      <c r="I19" s="44">
        <f t="shared" si="0"/>
        <v>0</v>
      </c>
      <c r="J19" s="45" t="b">
        <f t="shared" si="1"/>
        <v>0</v>
      </c>
      <c r="K19" s="41" t="b">
        <f t="shared" si="2"/>
        <v>0</v>
      </c>
      <c r="L19" s="9" t="s">
        <v>23</v>
      </c>
      <c r="M19" s="46" t="s">
        <v>77</v>
      </c>
      <c r="N19" s="46" t="s">
        <v>70</v>
      </c>
      <c r="O19" s="43">
        <v>100</v>
      </c>
      <c r="P19" s="44" t="str">
        <f t="shared" si="3"/>
        <v>2</v>
      </c>
      <c r="Q19" s="44">
        <f t="shared" si="4"/>
        <v>-2</v>
      </c>
      <c r="R19" s="44">
        <f t="shared" si="5"/>
        <v>10</v>
      </c>
      <c r="S19" s="44">
        <f t="shared" si="6"/>
        <v>-20</v>
      </c>
      <c r="T19" s="45" t="b">
        <f t="shared" si="7"/>
        <v>0</v>
      </c>
      <c r="U19" s="9"/>
      <c r="V19" s="9"/>
      <c r="W19" s="9"/>
      <c r="X19" s="9"/>
      <c r="Y19" s="9"/>
      <c r="Z19" s="9"/>
      <c r="AA19" s="9"/>
    </row>
    <row r="20" spans="2:27" ht="15.75" hidden="1" customHeight="1" x14ac:dyDescent="0.3">
      <c r="B20" s="41" t="str">
        <f t="shared" si="8"/>
        <v>Gestión Financiera</v>
      </c>
      <c r="C20" s="42">
        <f t="shared" si="9"/>
        <v>0</v>
      </c>
      <c r="D20" s="9" t="s">
        <v>24</v>
      </c>
      <c r="E20" s="41" t="str">
        <f>'1. Matriz Def Riesgo Corrupción'!C21</f>
        <v>L</v>
      </c>
      <c r="F20" s="9"/>
      <c r="G20" s="43">
        <v>0</v>
      </c>
      <c r="H20" s="43">
        <v>10</v>
      </c>
      <c r="I20" s="44">
        <f t="shared" si="0"/>
        <v>0</v>
      </c>
      <c r="J20" s="45" t="b">
        <f t="shared" si="1"/>
        <v>0</v>
      </c>
      <c r="K20" s="41" t="b">
        <f t="shared" si="2"/>
        <v>0</v>
      </c>
      <c r="L20" s="9" t="s">
        <v>24</v>
      </c>
      <c r="M20" s="46" t="s">
        <v>77</v>
      </c>
      <c r="N20" s="46" t="s">
        <v>70</v>
      </c>
      <c r="O20" s="43">
        <v>100</v>
      </c>
      <c r="P20" s="44" t="str">
        <f t="shared" si="3"/>
        <v>2</v>
      </c>
      <c r="Q20" s="44">
        <f t="shared" si="4"/>
        <v>-2</v>
      </c>
      <c r="R20" s="44">
        <f t="shared" si="5"/>
        <v>10</v>
      </c>
      <c r="S20" s="44">
        <f t="shared" si="6"/>
        <v>-20</v>
      </c>
      <c r="T20" s="45" t="b">
        <f t="shared" si="7"/>
        <v>0</v>
      </c>
      <c r="U20" s="9"/>
      <c r="V20" s="9"/>
      <c r="W20" s="9"/>
      <c r="X20" s="9"/>
      <c r="Y20" s="9"/>
      <c r="Z20" s="9"/>
      <c r="AA20" s="9"/>
    </row>
    <row r="21" spans="2:27" ht="15.75" hidden="1" customHeight="1" x14ac:dyDescent="0.3">
      <c r="B21" s="41" t="str">
        <f t="shared" si="8"/>
        <v>Gestión Financiera</v>
      </c>
      <c r="C21" s="42">
        <f t="shared" si="9"/>
        <v>0</v>
      </c>
      <c r="D21" s="9" t="s">
        <v>25</v>
      </c>
      <c r="E21" s="41" t="str">
        <f>'1. Matriz Def Riesgo Corrupción'!C22</f>
        <v>M</v>
      </c>
      <c r="F21" s="9"/>
      <c r="G21" s="43">
        <v>0</v>
      </c>
      <c r="H21" s="43">
        <v>10</v>
      </c>
      <c r="I21" s="44">
        <f t="shared" si="0"/>
        <v>0</v>
      </c>
      <c r="J21" s="45" t="b">
        <f t="shared" si="1"/>
        <v>0</v>
      </c>
      <c r="K21" s="41" t="b">
        <f t="shared" si="2"/>
        <v>0</v>
      </c>
      <c r="L21" s="9" t="s">
        <v>25</v>
      </c>
      <c r="M21" s="46" t="s">
        <v>77</v>
      </c>
      <c r="N21" s="46" t="s">
        <v>70</v>
      </c>
      <c r="O21" s="43">
        <v>100</v>
      </c>
      <c r="P21" s="44" t="str">
        <f t="shared" si="3"/>
        <v>2</v>
      </c>
      <c r="Q21" s="44">
        <f t="shared" si="4"/>
        <v>-2</v>
      </c>
      <c r="R21" s="44">
        <f t="shared" si="5"/>
        <v>10</v>
      </c>
      <c r="S21" s="44">
        <f t="shared" si="6"/>
        <v>-20</v>
      </c>
      <c r="T21" s="45" t="b">
        <f t="shared" si="7"/>
        <v>0</v>
      </c>
      <c r="U21" s="9"/>
      <c r="V21" s="9"/>
      <c r="W21" s="9"/>
      <c r="X21" s="9"/>
      <c r="Y21" s="9"/>
      <c r="Z21" s="9"/>
      <c r="AA21" s="9"/>
    </row>
    <row r="22" spans="2:27" ht="15.75" hidden="1" customHeight="1" x14ac:dyDescent="0.3">
      <c r="B22" s="41" t="str">
        <f t="shared" si="8"/>
        <v>Gestión Financiera</v>
      </c>
      <c r="C22" s="42">
        <f t="shared" si="9"/>
        <v>0</v>
      </c>
      <c r="D22" s="9" t="s">
        <v>26</v>
      </c>
      <c r="E22" s="41" t="str">
        <f>'1. Matriz Def Riesgo Corrupción'!C23</f>
        <v>N</v>
      </c>
      <c r="F22" s="9"/>
      <c r="G22" s="43">
        <v>0</v>
      </c>
      <c r="H22" s="43">
        <v>10</v>
      </c>
      <c r="I22" s="44">
        <f t="shared" si="0"/>
        <v>0</v>
      </c>
      <c r="J22" s="45" t="b">
        <f t="shared" si="1"/>
        <v>0</v>
      </c>
      <c r="K22" s="41" t="b">
        <f t="shared" si="2"/>
        <v>0</v>
      </c>
      <c r="L22" s="9" t="s">
        <v>26</v>
      </c>
      <c r="M22" s="46" t="s">
        <v>77</v>
      </c>
      <c r="N22" s="46" t="s">
        <v>70</v>
      </c>
      <c r="O22" s="43">
        <v>100</v>
      </c>
      <c r="P22" s="44" t="str">
        <f t="shared" si="3"/>
        <v>2</v>
      </c>
      <c r="Q22" s="44">
        <f t="shared" si="4"/>
        <v>-2</v>
      </c>
      <c r="R22" s="44">
        <f t="shared" si="5"/>
        <v>10</v>
      </c>
      <c r="S22" s="44">
        <f t="shared" si="6"/>
        <v>-20</v>
      </c>
      <c r="T22" s="45" t="b">
        <f t="shared" si="7"/>
        <v>0</v>
      </c>
      <c r="U22" s="9"/>
      <c r="V22" s="9"/>
      <c r="W22" s="9"/>
      <c r="X22" s="9"/>
      <c r="Y22" s="9"/>
      <c r="Z22" s="9"/>
      <c r="AA22" s="9"/>
    </row>
    <row r="23" spans="2:27" ht="15.75" hidden="1" customHeight="1" x14ac:dyDescent="0.3">
      <c r="B23" s="41" t="str">
        <f t="shared" si="8"/>
        <v>Gestión Financiera</v>
      </c>
      <c r="C23" s="42">
        <f t="shared" si="9"/>
        <v>0</v>
      </c>
      <c r="D23" s="9" t="s">
        <v>27</v>
      </c>
      <c r="E23" s="41" t="str">
        <f>'1. Matriz Def Riesgo Corrupción'!C24</f>
        <v>O</v>
      </c>
      <c r="F23" s="9"/>
      <c r="G23" s="43">
        <v>0</v>
      </c>
      <c r="H23" s="43">
        <v>10</v>
      </c>
      <c r="I23" s="44">
        <f t="shared" si="0"/>
        <v>0</v>
      </c>
      <c r="J23" s="45" t="b">
        <f t="shared" si="1"/>
        <v>0</v>
      </c>
      <c r="K23" s="41" t="b">
        <f t="shared" si="2"/>
        <v>0</v>
      </c>
      <c r="L23" s="9" t="s">
        <v>27</v>
      </c>
      <c r="M23" s="46" t="s">
        <v>77</v>
      </c>
      <c r="N23" s="46" t="s">
        <v>70</v>
      </c>
      <c r="O23" s="43">
        <v>100</v>
      </c>
      <c r="P23" s="44" t="str">
        <f t="shared" si="3"/>
        <v>2</v>
      </c>
      <c r="Q23" s="44">
        <f t="shared" si="4"/>
        <v>-2</v>
      </c>
      <c r="R23" s="44">
        <f t="shared" si="5"/>
        <v>10</v>
      </c>
      <c r="S23" s="44">
        <f t="shared" si="6"/>
        <v>-20</v>
      </c>
      <c r="T23" s="45" t="b">
        <f t="shared" si="7"/>
        <v>0</v>
      </c>
      <c r="U23" s="9"/>
      <c r="V23" s="9"/>
      <c r="W23" s="9"/>
      <c r="X23" s="9"/>
      <c r="Y23" s="9"/>
      <c r="Z23" s="9"/>
      <c r="AA23" s="9"/>
    </row>
    <row r="24" spans="2:27" ht="15.75" hidden="1" customHeight="1" x14ac:dyDescent="0.3">
      <c r="B24" s="41" t="str">
        <f t="shared" si="8"/>
        <v>Gestión Financiera</v>
      </c>
      <c r="C24" s="42">
        <f t="shared" si="9"/>
        <v>0</v>
      </c>
      <c r="D24" s="9" t="s">
        <v>28</v>
      </c>
      <c r="E24" s="41" t="str">
        <f>'1. Matriz Def Riesgo Corrupción'!C25</f>
        <v>P</v>
      </c>
      <c r="F24" s="9"/>
      <c r="G24" s="43">
        <v>0</v>
      </c>
      <c r="H24" s="43">
        <v>10</v>
      </c>
      <c r="I24" s="44">
        <f t="shared" si="0"/>
        <v>0</v>
      </c>
      <c r="J24" s="45" t="b">
        <f t="shared" si="1"/>
        <v>0</v>
      </c>
      <c r="K24" s="41" t="b">
        <f t="shared" si="2"/>
        <v>0</v>
      </c>
      <c r="L24" s="9" t="s">
        <v>28</v>
      </c>
      <c r="M24" s="46" t="s">
        <v>77</v>
      </c>
      <c r="N24" s="46" t="s">
        <v>70</v>
      </c>
      <c r="O24" s="43">
        <v>100</v>
      </c>
      <c r="P24" s="44" t="str">
        <f t="shared" si="3"/>
        <v>2</v>
      </c>
      <c r="Q24" s="44">
        <f t="shared" si="4"/>
        <v>-2</v>
      </c>
      <c r="R24" s="44">
        <f t="shared" si="5"/>
        <v>10</v>
      </c>
      <c r="S24" s="44">
        <f t="shared" si="6"/>
        <v>-20</v>
      </c>
      <c r="T24" s="45" t="b">
        <f t="shared" si="7"/>
        <v>0</v>
      </c>
      <c r="U24" s="9"/>
      <c r="V24" s="9"/>
      <c r="W24" s="9"/>
      <c r="X24" s="9"/>
      <c r="Y24" s="9"/>
      <c r="Z24" s="9"/>
      <c r="AA24" s="9"/>
    </row>
    <row r="25" spans="2:27" ht="15.75" hidden="1" customHeight="1" x14ac:dyDescent="0.3">
      <c r="B25" s="41" t="str">
        <f t="shared" si="8"/>
        <v>Gestión Financiera</v>
      </c>
      <c r="C25" s="42">
        <f t="shared" si="9"/>
        <v>0</v>
      </c>
      <c r="D25" s="9" t="s">
        <v>29</v>
      </c>
      <c r="E25" s="41" t="str">
        <f>'1. Matriz Def Riesgo Corrupción'!C26</f>
        <v>Q</v>
      </c>
      <c r="F25" s="9"/>
      <c r="G25" s="43">
        <v>0</v>
      </c>
      <c r="H25" s="43">
        <v>10</v>
      </c>
      <c r="I25" s="44">
        <f t="shared" si="0"/>
        <v>0</v>
      </c>
      <c r="J25" s="45" t="b">
        <f t="shared" si="1"/>
        <v>0</v>
      </c>
      <c r="K25" s="41" t="b">
        <f t="shared" si="2"/>
        <v>0</v>
      </c>
      <c r="L25" s="9" t="s">
        <v>29</v>
      </c>
      <c r="M25" s="46" t="s">
        <v>77</v>
      </c>
      <c r="N25" s="46" t="s">
        <v>70</v>
      </c>
      <c r="O25" s="43">
        <v>100</v>
      </c>
      <c r="P25" s="44" t="str">
        <f t="shared" si="3"/>
        <v>2</v>
      </c>
      <c r="Q25" s="44">
        <f t="shared" si="4"/>
        <v>-2</v>
      </c>
      <c r="R25" s="44">
        <f t="shared" si="5"/>
        <v>10</v>
      </c>
      <c r="S25" s="44">
        <f t="shared" si="6"/>
        <v>-20</v>
      </c>
      <c r="T25" s="45" t="b">
        <f t="shared" si="7"/>
        <v>0</v>
      </c>
      <c r="U25" s="9"/>
      <c r="V25" s="9"/>
      <c r="W25" s="9"/>
      <c r="X25" s="9"/>
      <c r="Y25" s="9"/>
      <c r="Z25" s="9"/>
      <c r="AA25" s="9"/>
    </row>
    <row r="26" spans="2:27" ht="15.75" hidden="1" customHeight="1" x14ac:dyDescent="0.3">
      <c r="B26" s="41" t="str">
        <f t="shared" si="8"/>
        <v>Gestión Financiera</v>
      </c>
      <c r="C26" s="42">
        <f t="shared" si="9"/>
        <v>0</v>
      </c>
      <c r="D26" s="9" t="s">
        <v>30</v>
      </c>
      <c r="E26" s="41" t="str">
        <f>'1. Matriz Def Riesgo Corrupción'!C27</f>
        <v>R</v>
      </c>
      <c r="F26" s="9"/>
      <c r="G26" s="43">
        <v>0</v>
      </c>
      <c r="H26" s="43">
        <v>10</v>
      </c>
      <c r="I26" s="44">
        <f t="shared" si="0"/>
        <v>0</v>
      </c>
      <c r="J26" s="45" t="b">
        <f t="shared" si="1"/>
        <v>0</v>
      </c>
      <c r="K26" s="41" t="b">
        <f t="shared" si="2"/>
        <v>0</v>
      </c>
      <c r="L26" s="9" t="s">
        <v>30</v>
      </c>
      <c r="M26" s="46" t="s">
        <v>77</v>
      </c>
      <c r="N26" s="46" t="s">
        <v>70</v>
      </c>
      <c r="O26" s="43">
        <v>100</v>
      </c>
      <c r="P26" s="44" t="str">
        <f t="shared" si="3"/>
        <v>2</v>
      </c>
      <c r="Q26" s="44">
        <f t="shared" si="4"/>
        <v>-2</v>
      </c>
      <c r="R26" s="44">
        <f t="shared" si="5"/>
        <v>10</v>
      </c>
      <c r="S26" s="44">
        <f t="shared" si="6"/>
        <v>-20</v>
      </c>
      <c r="T26" s="45" t="b">
        <f t="shared" si="7"/>
        <v>0</v>
      </c>
      <c r="U26" s="9"/>
      <c r="V26" s="9"/>
      <c r="W26" s="9"/>
      <c r="X26" s="9"/>
      <c r="Y26" s="9"/>
      <c r="Z26" s="9"/>
      <c r="AA26" s="9"/>
    </row>
    <row r="27" spans="2:27" ht="15.75" hidden="1" customHeight="1" x14ac:dyDescent="0.3">
      <c r="B27" s="41" t="str">
        <f t="shared" si="8"/>
        <v>Gestión Financiera</v>
      </c>
      <c r="C27" s="42">
        <f t="shared" si="9"/>
        <v>0</v>
      </c>
      <c r="D27" s="9" t="s">
        <v>78</v>
      </c>
      <c r="E27" s="41" t="str">
        <f>'1. Matriz Def Riesgo Corrupción'!C28</f>
        <v xml:space="preserve">S </v>
      </c>
      <c r="F27" s="9"/>
      <c r="G27" s="43">
        <v>5</v>
      </c>
      <c r="H27" s="43">
        <v>10</v>
      </c>
      <c r="I27" s="44">
        <f t="shared" si="0"/>
        <v>50</v>
      </c>
      <c r="J27" s="45" t="str">
        <f t="shared" si="1"/>
        <v>Alta</v>
      </c>
      <c r="K27" s="41" t="str">
        <f t="shared" si="2"/>
        <v>Llevar a zona de Riesgo Moderada, Baja o Eliminarlo</v>
      </c>
      <c r="L27" s="9" t="s">
        <v>78</v>
      </c>
      <c r="M27" s="46" t="s">
        <v>77</v>
      </c>
      <c r="N27" s="46" t="s">
        <v>70</v>
      </c>
      <c r="O27" s="43">
        <v>100</v>
      </c>
      <c r="P27" s="44" t="str">
        <f t="shared" si="3"/>
        <v>2</v>
      </c>
      <c r="Q27" s="44">
        <f t="shared" si="4"/>
        <v>3</v>
      </c>
      <c r="R27" s="44">
        <f t="shared" si="5"/>
        <v>10</v>
      </c>
      <c r="S27" s="44">
        <f t="shared" si="6"/>
        <v>30</v>
      </c>
      <c r="T27" s="45" t="str">
        <f t="shared" si="7"/>
        <v>Alta</v>
      </c>
      <c r="U27" s="9"/>
      <c r="V27" s="9"/>
      <c r="W27" s="9"/>
      <c r="X27" s="9"/>
      <c r="Y27" s="9"/>
      <c r="Z27" s="9"/>
      <c r="AA27" s="9"/>
    </row>
    <row r="28" spans="2:27" ht="15.75" hidden="1" customHeight="1" x14ac:dyDescent="0.3">
      <c r="B28" s="41" t="str">
        <f t="shared" si="8"/>
        <v>Gestión Financiera</v>
      </c>
      <c r="C28" s="42">
        <f t="shared" si="9"/>
        <v>0</v>
      </c>
      <c r="D28" s="9" t="s">
        <v>32</v>
      </c>
      <c r="E28" s="41" t="str">
        <f>'1. Matriz Def Riesgo Corrupción'!C29</f>
        <v>T</v>
      </c>
      <c r="F28" s="9"/>
      <c r="G28" s="43">
        <v>5</v>
      </c>
      <c r="H28" s="43">
        <v>10</v>
      </c>
      <c r="I28" s="44">
        <f t="shared" si="0"/>
        <v>50</v>
      </c>
      <c r="J28" s="45" t="str">
        <f t="shared" si="1"/>
        <v>Alta</v>
      </c>
      <c r="K28" s="41" t="str">
        <f t="shared" si="2"/>
        <v>Llevar a zona de Riesgo Moderada, Baja o Eliminarlo</v>
      </c>
      <c r="L28" s="9" t="s">
        <v>32</v>
      </c>
      <c r="M28" s="46" t="s">
        <v>77</v>
      </c>
      <c r="N28" s="46" t="s">
        <v>70</v>
      </c>
      <c r="O28" s="43">
        <v>100</v>
      </c>
      <c r="P28" s="44" t="str">
        <f t="shared" si="3"/>
        <v>2</v>
      </c>
      <c r="Q28" s="44">
        <f t="shared" si="4"/>
        <v>3</v>
      </c>
      <c r="R28" s="44">
        <f t="shared" si="5"/>
        <v>10</v>
      </c>
      <c r="S28" s="44">
        <f t="shared" si="6"/>
        <v>30</v>
      </c>
      <c r="T28" s="45" t="str">
        <f t="shared" si="7"/>
        <v>Alta</v>
      </c>
      <c r="U28" s="9"/>
      <c r="V28" s="9"/>
      <c r="W28" s="9"/>
      <c r="X28" s="9"/>
      <c r="Y28" s="9"/>
      <c r="Z28" s="9"/>
      <c r="AA28" s="9"/>
    </row>
    <row r="29" spans="2:27" ht="15.75" hidden="1" customHeight="1" x14ac:dyDescent="0.3">
      <c r="B29" s="41" t="str">
        <f t="shared" si="8"/>
        <v>Gestión Financiera</v>
      </c>
      <c r="C29" s="42">
        <f t="shared" si="9"/>
        <v>0</v>
      </c>
      <c r="D29" s="9" t="s">
        <v>33</v>
      </c>
      <c r="E29" s="41" t="str">
        <f>'1. Matriz Def Riesgo Corrupción'!C30</f>
        <v>U</v>
      </c>
      <c r="F29" s="9"/>
      <c r="G29" s="43">
        <v>5</v>
      </c>
      <c r="H29" s="43">
        <v>10</v>
      </c>
      <c r="I29" s="44">
        <f t="shared" si="0"/>
        <v>50</v>
      </c>
      <c r="J29" s="45" t="str">
        <f t="shared" si="1"/>
        <v>Alta</v>
      </c>
      <c r="K29" s="41" t="str">
        <f t="shared" si="2"/>
        <v>Llevar a zona de Riesgo Moderada, Baja o Eliminarlo</v>
      </c>
      <c r="L29" s="9" t="s">
        <v>33</v>
      </c>
      <c r="M29" s="46" t="s">
        <v>77</v>
      </c>
      <c r="N29" s="46" t="s">
        <v>70</v>
      </c>
      <c r="O29" s="43">
        <v>100</v>
      </c>
      <c r="P29" s="44" t="str">
        <f t="shared" si="3"/>
        <v>2</v>
      </c>
      <c r="Q29" s="44">
        <f t="shared" si="4"/>
        <v>3</v>
      </c>
      <c r="R29" s="44">
        <f t="shared" si="5"/>
        <v>10</v>
      </c>
      <c r="S29" s="44">
        <f t="shared" si="6"/>
        <v>30</v>
      </c>
      <c r="T29" s="45" t="str">
        <f t="shared" si="7"/>
        <v>Alta</v>
      </c>
      <c r="U29" s="9"/>
      <c r="V29" s="9"/>
      <c r="W29" s="9"/>
      <c r="X29" s="9"/>
      <c r="Y29" s="9"/>
      <c r="Z29" s="9"/>
      <c r="AA29" s="9"/>
    </row>
    <row r="30" spans="2:27" ht="15.75" hidden="1" customHeight="1" x14ac:dyDescent="0.3">
      <c r="B30" s="41" t="str">
        <f t="shared" si="8"/>
        <v>Gestión Financiera</v>
      </c>
      <c r="C30" s="42">
        <f t="shared" si="9"/>
        <v>0</v>
      </c>
      <c r="D30" s="9" t="s">
        <v>34</v>
      </c>
      <c r="E30" s="41" t="str">
        <f>'1. Matriz Def Riesgo Corrupción'!C31</f>
        <v>V</v>
      </c>
      <c r="F30" s="9"/>
      <c r="G30" s="43">
        <v>5</v>
      </c>
      <c r="H30" s="43">
        <v>10</v>
      </c>
      <c r="I30" s="44">
        <f t="shared" si="0"/>
        <v>50</v>
      </c>
      <c r="J30" s="45" t="str">
        <f t="shared" si="1"/>
        <v>Alta</v>
      </c>
      <c r="K30" s="41" t="str">
        <f t="shared" si="2"/>
        <v>Llevar a zona de Riesgo Moderada, Baja o Eliminarlo</v>
      </c>
      <c r="L30" s="9" t="s">
        <v>34</v>
      </c>
      <c r="M30" s="46" t="s">
        <v>77</v>
      </c>
      <c r="N30" s="46" t="s">
        <v>70</v>
      </c>
      <c r="O30" s="43">
        <v>100</v>
      </c>
      <c r="P30" s="44" t="str">
        <f t="shared" si="3"/>
        <v>2</v>
      </c>
      <c r="Q30" s="44">
        <f t="shared" si="4"/>
        <v>3</v>
      </c>
      <c r="R30" s="44">
        <f t="shared" si="5"/>
        <v>10</v>
      </c>
      <c r="S30" s="44">
        <f t="shared" si="6"/>
        <v>30</v>
      </c>
      <c r="T30" s="45" t="str">
        <f t="shared" si="7"/>
        <v>Alta</v>
      </c>
      <c r="U30" s="9"/>
      <c r="V30" s="9"/>
      <c r="W30" s="9"/>
      <c r="X30" s="9"/>
      <c r="Y30" s="9"/>
      <c r="Z30" s="9"/>
      <c r="AA30" s="9"/>
    </row>
    <row r="31" spans="2:27" ht="15.75" hidden="1" customHeight="1" x14ac:dyDescent="0.3">
      <c r="B31" s="41" t="str">
        <f t="shared" si="8"/>
        <v>Gestión Financiera</v>
      </c>
      <c r="C31" s="42">
        <f t="shared" si="9"/>
        <v>0</v>
      </c>
      <c r="D31" s="9" t="s">
        <v>35</v>
      </c>
      <c r="E31" s="41" t="str">
        <f>'1. Matriz Def Riesgo Corrupción'!C32</f>
        <v>W</v>
      </c>
      <c r="F31" s="9"/>
      <c r="G31" s="43">
        <v>5</v>
      </c>
      <c r="H31" s="43">
        <v>10</v>
      </c>
      <c r="I31" s="44">
        <f t="shared" si="0"/>
        <v>50</v>
      </c>
      <c r="J31" s="45" t="str">
        <f t="shared" si="1"/>
        <v>Alta</v>
      </c>
      <c r="K31" s="41" t="str">
        <f t="shared" si="2"/>
        <v>Llevar a zona de Riesgo Moderada, Baja o Eliminarlo</v>
      </c>
      <c r="L31" s="9" t="s">
        <v>35</v>
      </c>
      <c r="M31" s="46" t="s">
        <v>77</v>
      </c>
      <c r="N31" s="46" t="s">
        <v>70</v>
      </c>
      <c r="O31" s="43">
        <v>100</v>
      </c>
      <c r="P31" s="44" t="str">
        <f t="shared" si="3"/>
        <v>2</v>
      </c>
      <c r="Q31" s="44">
        <f t="shared" si="4"/>
        <v>3</v>
      </c>
      <c r="R31" s="44">
        <f t="shared" si="5"/>
        <v>10</v>
      </c>
      <c r="S31" s="44">
        <f t="shared" si="6"/>
        <v>30</v>
      </c>
      <c r="T31" s="45" t="str">
        <f t="shared" si="7"/>
        <v>Alta</v>
      </c>
      <c r="U31" s="9"/>
      <c r="V31" s="9"/>
      <c r="W31" s="9"/>
      <c r="X31" s="9"/>
      <c r="Y31" s="9"/>
      <c r="Z31" s="9"/>
      <c r="AA31" s="9"/>
    </row>
    <row r="32" spans="2:27" ht="15.75" hidden="1" customHeight="1" x14ac:dyDescent="0.3">
      <c r="B32" s="41" t="str">
        <f t="shared" si="8"/>
        <v>Gestión Financiera</v>
      </c>
      <c r="C32" s="42">
        <f t="shared" si="9"/>
        <v>0</v>
      </c>
      <c r="D32" s="9" t="s">
        <v>79</v>
      </c>
      <c r="E32" s="41">
        <f>'1. Matriz Def Riesgo Corrupción'!C33</f>
        <v>0</v>
      </c>
      <c r="F32" s="9"/>
      <c r="G32" s="43">
        <v>5</v>
      </c>
      <c r="H32" s="43">
        <v>10</v>
      </c>
      <c r="I32" s="44">
        <f t="shared" si="0"/>
        <v>50</v>
      </c>
      <c r="J32" s="45" t="str">
        <f t="shared" si="1"/>
        <v>Alta</v>
      </c>
      <c r="K32" s="41" t="str">
        <f t="shared" si="2"/>
        <v>Llevar a zona de Riesgo Moderada, Baja o Eliminarlo</v>
      </c>
      <c r="L32" s="9" t="s">
        <v>79</v>
      </c>
      <c r="M32" s="46" t="s">
        <v>77</v>
      </c>
      <c r="N32" s="46" t="s">
        <v>70</v>
      </c>
      <c r="O32" s="43">
        <v>100</v>
      </c>
      <c r="P32" s="44" t="str">
        <f t="shared" si="3"/>
        <v>2</v>
      </c>
      <c r="Q32" s="44">
        <f t="shared" si="4"/>
        <v>3</v>
      </c>
      <c r="R32" s="44">
        <f t="shared" si="5"/>
        <v>10</v>
      </c>
      <c r="S32" s="44">
        <f t="shared" si="6"/>
        <v>30</v>
      </c>
      <c r="T32" s="45" t="str">
        <f t="shared" si="7"/>
        <v>Alta</v>
      </c>
      <c r="U32" s="9"/>
      <c r="V32" s="9"/>
      <c r="W32" s="9"/>
      <c r="X32" s="9"/>
      <c r="Y32" s="9"/>
      <c r="Z32" s="9"/>
      <c r="AA32" s="9"/>
    </row>
    <row r="33" spans="2:27" ht="15.75" hidden="1" customHeight="1" x14ac:dyDescent="0.3">
      <c r="B33" s="47"/>
      <c r="C33" s="47"/>
      <c r="D33" s="48"/>
      <c r="E33" s="47"/>
      <c r="F33" s="48"/>
      <c r="G33" s="43"/>
      <c r="H33" s="43"/>
      <c r="I33" s="43"/>
      <c r="J33" s="49"/>
      <c r="K33" s="48"/>
      <c r="L33" s="50"/>
      <c r="M33" s="51"/>
      <c r="N33" s="51"/>
      <c r="O33" s="52"/>
      <c r="P33" s="52"/>
      <c r="Q33" s="52"/>
      <c r="R33" s="52">
        <f t="shared" si="5"/>
        <v>0</v>
      </c>
      <c r="S33" s="52"/>
      <c r="T33" s="49"/>
      <c r="U33" s="50"/>
      <c r="V33" s="50"/>
      <c r="W33" s="50"/>
      <c r="X33" s="50"/>
      <c r="Y33" s="50"/>
      <c r="Z33" s="50"/>
      <c r="AA33" s="50"/>
    </row>
    <row r="34" spans="2:27" ht="15.75" hidden="1" customHeight="1" x14ac:dyDescent="0.3">
      <c r="B34" s="153" t="s">
        <v>80</v>
      </c>
      <c r="C34" s="154"/>
      <c r="D34" s="47"/>
      <c r="E34" s="47"/>
      <c r="F34" s="47"/>
    </row>
    <row r="35" spans="2:27" ht="15.75" hidden="1" customHeight="1" x14ac:dyDescent="0.3">
      <c r="B35" s="155"/>
      <c r="C35" s="124"/>
      <c r="D35" s="124"/>
      <c r="E35" s="124"/>
      <c r="F35" s="124"/>
      <c r="G35" s="124"/>
      <c r="H35" s="124"/>
      <c r="I35" s="124"/>
      <c r="J35" s="125"/>
      <c r="K35" s="12"/>
      <c r="L35" s="143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5"/>
    </row>
    <row r="36" spans="2:27" ht="15.75" hidden="1" customHeight="1" x14ac:dyDescent="0.3">
      <c r="B36" s="155"/>
      <c r="C36" s="124"/>
      <c r="D36" s="124"/>
      <c r="E36" s="124"/>
      <c r="F36" s="124"/>
      <c r="G36" s="124"/>
      <c r="H36" s="124"/>
      <c r="I36" s="124"/>
      <c r="J36" s="125"/>
      <c r="K36" s="12"/>
      <c r="L36" s="143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4"/>
      <c r="Z36" s="124"/>
      <c r="AA36" s="125"/>
    </row>
    <row r="37" spans="2:27" ht="15.75" hidden="1" customHeight="1" x14ac:dyDescent="0.3">
      <c r="B37" s="155"/>
      <c r="C37" s="124"/>
      <c r="D37" s="124"/>
      <c r="E37" s="124"/>
      <c r="F37" s="124"/>
      <c r="G37" s="124"/>
      <c r="H37" s="124"/>
      <c r="I37" s="124"/>
      <c r="J37" s="125"/>
      <c r="K37" s="12"/>
      <c r="L37" s="143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5"/>
    </row>
    <row r="38" spans="2:27" ht="15.75" hidden="1" customHeight="1" x14ac:dyDescent="0.3">
      <c r="B38" s="47"/>
      <c r="C38" s="47"/>
      <c r="D38" s="47"/>
      <c r="E38" s="47"/>
      <c r="F38" s="47"/>
    </row>
    <row r="39" spans="2:27" ht="15.75" customHeight="1" x14ac:dyDescent="0.3">
      <c r="B39" s="47"/>
      <c r="C39" s="47"/>
      <c r="D39" s="47"/>
      <c r="E39" s="47"/>
      <c r="F39" s="47"/>
    </row>
    <row r="40" spans="2:27" ht="15.75" customHeight="1" x14ac:dyDescent="0.3">
      <c r="B40" s="47"/>
      <c r="C40" s="47"/>
      <c r="D40" s="47"/>
      <c r="E40" s="47"/>
      <c r="F40" s="47"/>
    </row>
    <row r="41" spans="2:27" ht="15.75" customHeight="1" x14ac:dyDescent="0.3">
      <c r="B41" s="50"/>
      <c r="C41" s="50"/>
      <c r="D41" s="50"/>
      <c r="E41" s="50"/>
      <c r="F41" s="50"/>
    </row>
    <row r="42" spans="2:27" ht="15.75" customHeight="1" x14ac:dyDescent="0.3"/>
    <row r="43" spans="2:27" ht="15.75" customHeight="1" x14ac:dyDescent="0.3"/>
    <row r="44" spans="2:27" ht="15.75" customHeight="1" x14ac:dyDescent="0.3"/>
    <row r="45" spans="2:27" ht="15.75" customHeight="1" x14ac:dyDescent="0.3"/>
    <row r="46" spans="2:27" ht="15.75" customHeight="1" x14ac:dyDescent="0.3"/>
    <row r="47" spans="2:27" ht="15.75" customHeight="1" x14ac:dyDescent="0.3"/>
    <row r="48" spans="2:27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spans="2:2" ht="15.75" customHeight="1" x14ac:dyDescent="0.3"/>
    <row r="66" spans="2:2" ht="15.75" customHeight="1" x14ac:dyDescent="0.3"/>
    <row r="67" spans="2:2" ht="15.75" customHeight="1" x14ac:dyDescent="0.3"/>
    <row r="68" spans="2:2" ht="15.75" customHeight="1" x14ac:dyDescent="0.3"/>
    <row r="69" spans="2:2" ht="15.75" customHeight="1" x14ac:dyDescent="0.3"/>
    <row r="70" spans="2:2" ht="15.75" customHeight="1" x14ac:dyDescent="0.3"/>
    <row r="71" spans="2:2" ht="15.75" customHeight="1" x14ac:dyDescent="0.3"/>
    <row r="72" spans="2:2" ht="15.75" customHeight="1" x14ac:dyDescent="0.3"/>
    <row r="73" spans="2:2" ht="15.75" customHeight="1" x14ac:dyDescent="0.3"/>
    <row r="74" spans="2:2" ht="15.75" hidden="1" customHeight="1" x14ac:dyDescent="0.3">
      <c r="B74" s="27" t="s">
        <v>77</v>
      </c>
    </row>
    <row r="75" spans="2:2" ht="15.75" hidden="1" customHeight="1" x14ac:dyDescent="0.3">
      <c r="B75" s="27" t="s">
        <v>81</v>
      </c>
    </row>
    <row r="76" spans="2:2" ht="15.75" hidden="1" customHeight="1" x14ac:dyDescent="0.3">
      <c r="B76" s="27" t="s">
        <v>82</v>
      </c>
    </row>
    <row r="77" spans="2:2" ht="15.75" hidden="1" customHeight="1" x14ac:dyDescent="0.3"/>
    <row r="78" spans="2:2" ht="15.75" hidden="1" customHeight="1" x14ac:dyDescent="0.3">
      <c r="B78" s="27" t="s">
        <v>70</v>
      </c>
    </row>
    <row r="79" spans="2:2" ht="15.75" hidden="1" customHeight="1" x14ac:dyDescent="0.3">
      <c r="B79" s="27" t="s">
        <v>71</v>
      </c>
    </row>
    <row r="80" spans="2:2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mergeCells count="38">
    <mergeCell ref="B1:C3"/>
    <mergeCell ref="B5:F5"/>
    <mergeCell ref="B6:B8"/>
    <mergeCell ref="C6:C8"/>
    <mergeCell ref="D6:D8"/>
    <mergeCell ref="E6:E8"/>
    <mergeCell ref="F6:F8"/>
    <mergeCell ref="B4:X4"/>
    <mergeCell ref="B34:C34"/>
    <mergeCell ref="B35:J35"/>
    <mergeCell ref="B36:J36"/>
    <mergeCell ref="B37:J37"/>
    <mergeCell ref="C9:C13"/>
    <mergeCell ref="L35:AA35"/>
    <mergeCell ref="L36:AA36"/>
    <mergeCell ref="L37:AA37"/>
    <mergeCell ref="G5:W5"/>
    <mergeCell ref="X5:AA5"/>
    <mergeCell ref="L6:W6"/>
    <mergeCell ref="X6:X8"/>
    <mergeCell ref="Y6:Y8"/>
    <mergeCell ref="Z6:Z8"/>
    <mergeCell ref="AA6:AA8"/>
    <mergeCell ref="U7:W7"/>
    <mergeCell ref="Y4:AA4"/>
    <mergeCell ref="G6:K6"/>
    <mergeCell ref="G7:K7"/>
    <mergeCell ref="L7:L8"/>
    <mergeCell ref="M7:M8"/>
    <mergeCell ref="N7:N8"/>
    <mergeCell ref="O7:O8"/>
    <mergeCell ref="P7:P8"/>
    <mergeCell ref="Q7:T7"/>
    <mergeCell ref="Y1:AA1"/>
    <mergeCell ref="Y2:AA2"/>
    <mergeCell ref="Y3:AA3"/>
    <mergeCell ref="D1:V3"/>
    <mergeCell ref="W1:X3"/>
  </mergeCells>
  <conditionalFormatting sqref="J9:J33 T9:T33">
    <cfRule type="containsText" dxfId="6" priority="1" operator="containsText" text="Baja">
      <formula>NOT(ISERROR(SEARCH(("Baja"),(J9))))</formula>
    </cfRule>
    <cfRule type="containsText" dxfId="5" priority="2" operator="containsText" text="Moderada">
      <formula>NOT(ISERROR(SEARCH(("Moderada"),(J9))))</formula>
    </cfRule>
    <cfRule type="containsText" dxfId="4" priority="3" operator="containsText" text="Alta">
      <formula>NOT(ISERROR(SEARCH(("Alta"),(J9))))</formula>
    </cfRule>
    <cfRule type="containsText" dxfId="3" priority="4" operator="containsText" text="Extrema">
      <formula>NOT(ISERROR(SEARCH(("Extrema"),(J9))))</formula>
    </cfRule>
  </conditionalFormatting>
  <dataValidations count="2">
    <dataValidation type="list" allowBlank="1" showErrorMessage="1" sqref="N9:N33" xr:uid="{00000000-0002-0000-0100-000000000000}">
      <formula1>$B$78:$B$79</formula1>
    </dataValidation>
    <dataValidation type="list" allowBlank="1" showErrorMessage="1" sqref="M9:M33" xr:uid="{00000000-0002-0000-0100-000001000000}">
      <formula1>$B$74:$B$76</formula1>
    </dataValidation>
  </dataValidations>
  <printOptions horizontalCentered="1"/>
  <pageMargins left="0.11811023622047245" right="0.11811023622047245" top="0.11811023622047245" bottom="0.11811023622047245" header="0" footer="0"/>
  <pageSetup scale="2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00"/>
  <sheetViews>
    <sheetView workbookViewId="0"/>
  </sheetViews>
  <sheetFormatPr baseColWidth="10" defaultColWidth="14.44140625" defaultRowHeight="15" customHeight="1" x14ac:dyDescent="0.3"/>
  <cols>
    <col min="1" max="1" width="3.5546875" customWidth="1"/>
    <col min="2" max="2" width="70.88671875" customWidth="1"/>
    <col min="3" max="26" width="10.6640625" customWidth="1"/>
  </cols>
  <sheetData>
    <row r="1" spans="1:4" ht="26.25" customHeight="1" x14ac:dyDescent="0.3">
      <c r="A1" s="172" t="s">
        <v>83</v>
      </c>
      <c r="B1" s="173"/>
      <c r="C1" s="173"/>
      <c r="D1" s="173"/>
    </row>
    <row r="3" spans="1:4" ht="14.4" x14ac:dyDescent="0.3">
      <c r="A3" s="174" t="s">
        <v>36</v>
      </c>
      <c r="B3" s="176" t="s">
        <v>84</v>
      </c>
      <c r="C3" s="177" t="s">
        <v>85</v>
      </c>
      <c r="D3" s="109"/>
    </row>
    <row r="4" spans="1:4" ht="14.4" x14ac:dyDescent="0.3">
      <c r="A4" s="175"/>
      <c r="B4" s="116"/>
      <c r="C4" s="6" t="s">
        <v>15</v>
      </c>
      <c r="D4" s="53" t="s">
        <v>36</v>
      </c>
    </row>
    <row r="5" spans="1:4" ht="14.4" x14ac:dyDescent="0.3">
      <c r="A5" s="54">
        <v>1</v>
      </c>
      <c r="B5" s="55" t="s">
        <v>86</v>
      </c>
      <c r="C5" s="19" t="s">
        <v>87</v>
      </c>
      <c r="D5" s="19"/>
    </row>
    <row r="6" spans="1:4" ht="14.4" x14ac:dyDescent="0.3">
      <c r="A6" s="43">
        <v>2</v>
      </c>
      <c r="B6" s="56" t="s">
        <v>88</v>
      </c>
      <c r="C6" s="12"/>
      <c r="D6" s="12" t="s">
        <v>87</v>
      </c>
    </row>
    <row r="7" spans="1:4" ht="14.4" x14ac:dyDescent="0.3">
      <c r="A7" s="43">
        <v>3</v>
      </c>
      <c r="B7" s="56" t="s">
        <v>89</v>
      </c>
      <c r="C7" s="12" t="s">
        <v>87</v>
      </c>
      <c r="D7" s="12"/>
    </row>
    <row r="8" spans="1:4" ht="14.4" x14ac:dyDescent="0.3">
      <c r="A8" s="43">
        <v>4</v>
      </c>
      <c r="B8" s="56" t="s">
        <v>90</v>
      </c>
      <c r="C8" s="12" t="s">
        <v>87</v>
      </c>
      <c r="D8" s="12"/>
    </row>
    <row r="9" spans="1:4" ht="14.4" x14ac:dyDescent="0.3">
      <c r="A9" s="43">
        <v>5</v>
      </c>
      <c r="B9" s="56" t="s">
        <v>91</v>
      </c>
      <c r="C9" s="12" t="s">
        <v>87</v>
      </c>
      <c r="D9" s="12"/>
    </row>
    <row r="10" spans="1:4" ht="14.4" x14ac:dyDescent="0.3">
      <c r="A10" s="43">
        <v>6</v>
      </c>
      <c r="B10" s="56" t="s">
        <v>92</v>
      </c>
      <c r="C10" s="12" t="s">
        <v>87</v>
      </c>
      <c r="D10" s="12"/>
    </row>
    <row r="11" spans="1:4" ht="14.4" x14ac:dyDescent="0.3">
      <c r="A11" s="43">
        <v>7</v>
      </c>
      <c r="B11" s="56" t="s">
        <v>93</v>
      </c>
      <c r="C11" s="12" t="s">
        <v>87</v>
      </c>
      <c r="D11" s="12"/>
    </row>
    <row r="12" spans="1:4" ht="28.8" x14ac:dyDescent="0.3">
      <c r="A12" s="43">
        <v>8</v>
      </c>
      <c r="B12" s="57" t="s">
        <v>94</v>
      </c>
      <c r="C12" s="12" t="s">
        <v>87</v>
      </c>
      <c r="D12" s="12"/>
    </row>
    <row r="13" spans="1:4" ht="14.4" x14ac:dyDescent="0.3">
      <c r="A13" s="43">
        <v>9</v>
      </c>
      <c r="B13" s="56" t="s">
        <v>95</v>
      </c>
      <c r="C13" s="12"/>
      <c r="D13" s="12" t="s">
        <v>87</v>
      </c>
    </row>
    <row r="14" spans="1:4" ht="14.4" x14ac:dyDescent="0.3">
      <c r="A14" s="43">
        <v>10</v>
      </c>
      <c r="B14" s="56" t="s">
        <v>96</v>
      </c>
      <c r="C14" s="12" t="s">
        <v>87</v>
      </c>
      <c r="D14" s="12"/>
    </row>
    <row r="15" spans="1:4" ht="14.4" x14ac:dyDescent="0.3">
      <c r="A15" s="43">
        <v>11</v>
      </c>
      <c r="B15" s="56" t="s">
        <v>97</v>
      </c>
      <c r="C15" s="12" t="s">
        <v>87</v>
      </c>
      <c r="D15" s="12"/>
    </row>
    <row r="16" spans="1:4" ht="14.4" x14ac:dyDescent="0.3">
      <c r="A16" s="43">
        <v>12</v>
      </c>
      <c r="B16" s="56" t="s">
        <v>98</v>
      </c>
      <c r="C16" s="12" t="s">
        <v>87</v>
      </c>
      <c r="D16" s="12"/>
    </row>
    <row r="17" spans="1:4" ht="14.4" x14ac:dyDescent="0.3">
      <c r="A17" s="43">
        <v>13</v>
      </c>
      <c r="B17" s="56" t="s">
        <v>99</v>
      </c>
      <c r="C17" s="12" t="s">
        <v>87</v>
      </c>
      <c r="D17" s="12"/>
    </row>
    <row r="18" spans="1:4" ht="14.4" x14ac:dyDescent="0.3">
      <c r="A18" s="43">
        <v>14</v>
      </c>
      <c r="B18" s="56" t="s">
        <v>100</v>
      </c>
      <c r="C18" s="12" t="s">
        <v>87</v>
      </c>
      <c r="D18" s="12"/>
    </row>
    <row r="19" spans="1:4" ht="14.4" x14ac:dyDescent="0.3">
      <c r="A19" s="43">
        <v>15</v>
      </c>
      <c r="B19" s="56" t="s">
        <v>101</v>
      </c>
      <c r="C19" s="12" t="s">
        <v>87</v>
      </c>
      <c r="D19" s="12"/>
    </row>
    <row r="20" spans="1:4" ht="14.4" x14ac:dyDescent="0.3">
      <c r="A20" s="43">
        <v>16</v>
      </c>
      <c r="B20" s="56" t="s">
        <v>102</v>
      </c>
      <c r="C20" s="12"/>
      <c r="D20" s="12" t="s">
        <v>87</v>
      </c>
    </row>
    <row r="21" spans="1:4" ht="15.75" customHeight="1" x14ac:dyDescent="0.3">
      <c r="A21" s="43">
        <v>17</v>
      </c>
      <c r="B21" s="56" t="s">
        <v>103</v>
      </c>
      <c r="C21" s="12" t="s">
        <v>87</v>
      </c>
      <c r="D21" s="12"/>
    </row>
    <row r="22" spans="1:4" ht="15.75" customHeight="1" x14ac:dyDescent="0.3">
      <c r="A22" s="43">
        <v>18</v>
      </c>
      <c r="B22" s="56" t="s">
        <v>104</v>
      </c>
      <c r="C22" s="12"/>
      <c r="D22" s="12" t="s">
        <v>87</v>
      </c>
    </row>
    <row r="23" spans="1:4" ht="15.75" customHeight="1" x14ac:dyDescent="0.3"/>
    <row r="24" spans="1:4" ht="15.75" customHeight="1" x14ac:dyDescent="0.3">
      <c r="A24" s="178" t="s">
        <v>105</v>
      </c>
      <c r="B24" s="108"/>
      <c r="C24" s="177">
        <f>COUNTIF(C5:C22,"X")</f>
        <v>14</v>
      </c>
      <c r="D24" s="109"/>
    </row>
    <row r="25" spans="1:4" ht="15.75" customHeight="1" x14ac:dyDescent="0.3">
      <c r="A25" s="167" t="s">
        <v>106</v>
      </c>
      <c r="B25" s="112"/>
      <c r="C25" s="179">
        <f>COUNTIF(D6:D23,"X")</f>
        <v>4</v>
      </c>
      <c r="D25" s="114"/>
    </row>
    <row r="26" spans="1:4" ht="15.75" customHeight="1" x14ac:dyDescent="0.3"/>
    <row r="27" spans="1:4" ht="15.75" customHeight="1" x14ac:dyDescent="0.3">
      <c r="A27" s="168" t="s">
        <v>107</v>
      </c>
      <c r="B27" s="169"/>
      <c r="C27" s="170" t="str">
        <f>IF(C24&lt;6,"Moderado",IF(C24&gt;11,"Catastrófico",IF(C24=6,"Mayor",IF(C24=7,"Mayor",IF(C24=8,"Mayor",IF(C24=9,"Mayor",IF(C24=10,"Mayor",IF(C24=11,"Mayor"))))))))</f>
        <v>Catastrófico</v>
      </c>
      <c r="D27" s="171"/>
    </row>
    <row r="28" spans="1:4" ht="15.75" customHeight="1" x14ac:dyDescent="0.3"/>
    <row r="29" spans="1:4" ht="15.75" customHeight="1" x14ac:dyDescent="0.3"/>
    <row r="30" spans="1:4" ht="15.75" customHeight="1" x14ac:dyDescent="0.3"/>
    <row r="31" spans="1:4" ht="15.75" customHeight="1" x14ac:dyDescent="0.3"/>
    <row r="32" spans="1:4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0">
    <mergeCell ref="A25:B25"/>
    <mergeCell ref="A27:B27"/>
    <mergeCell ref="C27:D27"/>
    <mergeCell ref="A1:D1"/>
    <mergeCell ref="A3:A4"/>
    <mergeCell ref="B3:B4"/>
    <mergeCell ref="C3:D3"/>
    <mergeCell ref="A24:B24"/>
    <mergeCell ref="C24:D24"/>
    <mergeCell ref="C25:D25"/>
  </mergeCells>
  <conditionalFormatting sqref="C27">
    <cfRule type="containsText" dxfId="2" priority="1" operator="containsText" text="Catastrófico">
      <formula>NOT(ISERROR(SEARCH(("Catastrófico"),(C27))))</formula>
    </cfRule>
    <cfRule type="containsText" dxfId="1" priority="2" operator="containsText" text="Mayor">
      <formula>NOT(ISERROR(SEARCH(("Mayor"),(C27))))</formula>
    </cfRule>
    <cfRule type="containsText" dxfId="0" priority="3" operator="containsText" text="Moderado">
      <formula>NOT(ISERROR(SEARCH(("Moderado"),(C27))))</formula>
    </cfRule>
  </conditionalFormatting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99"/>
  <sheetViews>
    <sheetView topLeftCell="B1" workbookViewId="0">
      <selection activeCell="B35" sqref="B35"/>
    </sheetView>
  </sheetViews>
  <sheetFormatPr baseColWidth="10" defaultColWidth="14.44140625" defaultRowHeight="15" customHeight="1" x14ac:dyDescent="0.3"/>
  <cols>
    <col min="1" max="1" width="10.6640625" hidden="1" customWidth="1"/>
    <col min="2" max="2" width="29.44140625" customWidth="1"/>
    <col min="3" max="3" width="25.88671875" customWidth="1"/>
    <col min="4" max="4" width="25.6640625" customWidth="1"/>
    <col min="5" max="5" width="14.44140625" customWidth="1"/>
    <col min="6" max="6" width="14.21875" customWidth="1"/>
    <col min="7" max="7" width="28.21875" customWidth="1"/>
    <col min="8" max="8" width="25.88671875" customWidth="1"/>
    <col min="9" max="9" width="30.6640625" customWidth="1"/>
    <col min="10" max="26" width="10.6640625" customWidth="1"/>
  </cols>
  <sheetData>
    <row r="1" spans="1:26" ht="27" customHeight="1" x14ac:dyDescent="0.3">
      <c r="B1" s="186"/>
      <c r="C1" s="121" t="s">
        <v>108</v>
      </c>
      <c r="D1" s="121"/>
      <c r="E1" s="121"/>
      <c r="F1" s="121"/>
      <c r="G1" s="121"/>
      <c r="H1" s="122"/>
      <c r="I1" s="100" t="s">
        <v>152</v>
      </c>
      <c r="J1" s="58"/>
      <c r="K1" s="58"/>
    </row>
    <row r="2" spans="1:26" ht="27" customHeight="1" x14ac:dyDescent="0.3">
      <c r="B2" s="105"/>
      <c r="C2" s="121"/>
      <c r="D2" s="121"/>
      <c r="E2" s="121"/>
      <c r="F2" s="121"/>
      <c r="G2" s="121"/>
      <c r="H2" s="122"/>
      <c r="I2" s="64" t="s">
        <v>124</v>
      </c>
      <c r="J2" s="58"/>
      <c r="K2" s="58"/>
    </row>
    <row r="3" spans="1:26" ht="34.5" customHeight="1" x14ac:dyDescent="0.3">
      <c r="B3" s="105"/>
      <c r="C3" s="121"/>
      <c r="D3" s="121"/>
      <c r="E3" s="121"/>
      <c r="F3" s="121"/>
      <c r="G3" s="121"/>
      <c r="H3" s="122"/>
      <c r="I3" s="101" t="s">
        <v>166</v>
      </c>
      <c r="J3" s="58"/>
      <c r="K3" s="58"/>
    </row>
    <row r="4" spans="1:26" ht="15.6" x14ac:dyDescent="0.3">
      <c r="B4" s="31"/>
      <c r="C4" s="31"/>
      <c r="D4" s="31"/>
      <c r="E4" s="31"/>
      <c r="F4" s="31"/>
      <c r="G4" s="31"/>
      <c r="H4" s="187" t="s">
        <v>47</v>
      </c>
      <c r="I4" s="154"/>
    </row>
    <row r="5" spans="1:26" ht="15.6" x14ac:dyDescent="0.3">
      <c r="B5" s="59" t="s">
        <v>109</v>
      </c>
      <c r="C5" s="188" t="s">
        <v>110</v>
      </c>
      <c r="D5" s="124"/>
      <c r="E5" s="124"/>
      <c r="F5" s="124"/>
      <c r="G5" s="124"/>
      <c r="H5" s="124"/>
      <c r="I5" s="125"/>
    </row>
    <row r="7" spans="1:26" ht="14.4" x14ac:dyDescent="0.3">
      <c r="A7" s="60"/>
      <c r="B7" s="189" t="s">
        <v>46</v>
      </c>
      <c r="C7" s="124"/>
      <c r="D7" s="125"/>
      <c r="E7" s="189" t="s">
        <v>111</v>
      </c>
      <c r="F7" s="125"/>
      <c r="G7" s="189" t="s">
        <v>112</v>
      </c>
      <c r="H7" s="124"/>
      <c r="I7" s="125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</row>
    <row r="8" spans="1:26" ht="14.4" x14ac:dyDescent="0.3">
      <c r="A8" s="60"/>
      <c r="B8" s="61" t="s">
        <v>53</v>
      </c>
      <c r="C8" s="61" t="s">
        <v>54</v>
      </c>
      <c r="D8" s="61" t="s">
        <v>113</v>
      </c>
      <c r="E8" s="61" t="s">
        <v>114</v>
      </c>
      <c r="F8" s="61" t="s">
        <v>115</v>
      </c>
      <c r="G8" s="61" t="s">
        <v>116</v>
      </c>
      <c r="H8" s="61" t="s">
        <v>117</v>
      </c>
      <c r="I8" s="61" t="s">
        <v>118</v>
      </c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</row>
    <row r="9" spans="1:26" ht="146.25" customHeight="1" x14ac:dyDescent="0.3">
      <c r="A9" s="60"/>
      <c r="B9" s="95" t="str">
        <f>'2. Mat Mapa Riesgo Corrupción'!D9</f>
        <v>Debido a la flexibilidad en la aplicación de los controles por parte de Tesoreria</v>
      </c>
      <c r="C9" s="95" t="str">
        <f>'2. Mat Mapa Riesgo Corrupción'!E9</f>
        <v>Posibilidad de que se efectúe un pago sin los soportes de ley correspondientes, debido a la flexibilidad en la aplicación de los controles por parte de la tesoreria; lo que puede ocasionar hallazgos de tipo fiscal por detrimento patrimonial.</v>
      </c>
      <c r="D9" s="95" t="str">
        <f>'2. Mat Mapa Riesgo Corrupción'!L9</f>
        <v>El supervisor del contrato verifica el lleno de los requisitos establecidos según el objeto del pago, después hace entrega a la Tesoreria para validar y ejecutar el proceso de pago, previa aprobación del ordenador del gasto</v>
      </c>
      <c r="E9" s="95"/>
      <c r="F9" s="95"/>
      <c r="G9" s="95"/>
      <c r="H9" s="95" t="s">
        <v>162</v>
      </c>
      <c r="I9" s="95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</row>
    <row r="10" spans="1:26" ht="144.75" customHeight="1" x14ac:dyDescent="0.3">
      <c r="A10" s="60"/>
      <c r="B10" s="95" t="str">
        <f>'2. Mat Mapa Riesgo Corrupción'!D10</f>
        <v>Error de digitación o con intención</v>
      </c>
      <c r="C10" s="95" t="str">
        <f>'2. Mat Mapa Riesgo Corrupción'!E10</f>
        <v>Posibilidad de expedir un Certificado de Disponibilidad Presupuestal con una apropiación presupuestal diferente a la solicitada, por error de digitación o con intención, ocasionando hallazgos de tipo disciplinario.</v>
      </c>
      <c r="D10" s="95" t="str">
        <f>'2. Mat Mapa Riesgo Corrupción'!L10</f>
        <v>EL Tecnico de Presupuesto verifica que la apropiación del CDP sea la misma que la solicitud realizada por el Director.</v>
      </c>
      <c r="E10" s="95"/>
      <c r="F10" s="95"/>
      <c r="G10" s="95"/>
      <c r="H10" s="95" t="s">
        <v>165</v>
      </c>
      <c r="I10" s="95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</row>
    <row r="11" spans="1:26" ht="162" customHeight="1" x14ac:dyDescent="0.3">
      <c r="A11" s="60"/>
      <c r="B11" s="95" t="str">
        <f>'2. Mat Mapa Riesgo Corrupción'!D11</f>
        <v>Por manipulación inadecuada de otros funcionarios.</v>
      </c>
      <c r="C11" s="95" t="str">
        <f>'2. Mat Mapa Riesgo Corrupción'!E11</f>
        <v>Posibilidad de que cuando se realicen las conciliaciones bancarias, se presente pérdida o daño del documento (libros de bancos, formato de conciliación y el extracto) por manipulación inadecuada de otros funcionarios; ocasionando falsedad en la información reportada y hallazgos de los entes de control.</v>
      </c>
      <c r="D11" s="95" t="str">
        <f>'2. Mat Mapa Riesgo Corrupción'!L11</f>
        <v>Digitalizar las conciliaciones bancarias de manera mensual por parte de contabilidad.</v>
      </c>
      <c r="E11" s="95"/>
      <c r="F11" s="95"/>
      <c r="G11" s="95"/>
      <c r="H11" s="95" t="s">
        <v>138</v>
      </c>
      <c r="I11" s="95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</row>
    <row r="12" spans="1:26" ht="166.5" customHeight="1" x14ac:dyDescent="0.3">
      <c r="A12" s="60"/>
      <c r="B12" s="95" t="str">
        <f>'2. Mat Mapa Riesgo Corrupción'!D12</f>
        <v>Por manipulación inadecuada de otros funcionarios.</v>
      </c>
      <c r="C12" s="95" t="str">
        <f>'2. Mat Mapa Riesgo Corrupción'!E12</f>
        <v>Posibilidad de manejos inadecuados del dinero recaudado en taquilla por concepto de Arendamientos de Escenarios, así como de Ingrersos piscina y otros conceptos; generando pérdida de dinero y hallazgos de tipo disciplinario y fiscal por parte de los entes de control.</v>
      </c>
      <c r="D12" s="95" t="str">
        <f>'2. Mat Mapa Riesgo Corrupción'!L12</f>
        <v>Al final del día en recaudo se cuadra la caja y se cuenta el dinero recaudado y al día siguiente se consigna al banco el efectivo.</v>
      </c>
      <c r="E12" s="95"/>
      <c r="F12" s="95"/>
      <c r="G12" s="95"/>
      <c r="H12" s="95" t="s">
        <v>144</v>
      </c>
      <c r="I12" s="95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</row>
    <row r="13" spans="1:26" ht="105.75" customHeight="1" x14ac:dyDescent="0.3">
      <c r="B13" s="95"/>
      <c r="C13" s="95"/>
      <c r="D13" s="95"/>
      <c r="E13" s="95"/>
      <c r="F13" s="95"/>
      <c r="G13" s="95"/>
      <c r="H13" s="95"/>
      <c r="I13" s="95"/>
    </row>
    <row r="14" spans="1:26" ht="14.4" hidden="1" x14ac:dyDescent="0.3">
      <c r="B14" s="9" t="str">
        <f>'2. Mat Mapa Riesgo Corrupción'!D14</f>
        <v>F</v>
      </c>
      <c r="C14" s="9" t="str">
        <f>'2. Mat Mapa Riesgo Corrupción'!E14</f>
        <v>F</v>
      </c>
      <c r="D14" s="9" t="str">
        <f>'2. Mat Mapa Riesgo Corrupción'!L14</f>
        <v>F</v>
      </c>
      <c r="E14" s="9"/>
      <c r="F14" s="9"/>
      <c r="G14" s="9"/>
      <c r="H14" s="9"/>
      <c r="I14" s="9"/>
    </row>
    <row r="15" spans="1:26" ht="14.4" hidden="1" x14ac:dyDescent="0.3">
      <c r="B15" s="9" t="str">
        <f>'2. Mat Mapa Riesgo Corrupción'!D15</f>
        <v>G</v>
      </c>
      <c r="C15" s="9" t="str">
        <f>'2. Mat Mapa Riesgo Corrupción'!E15</f>
        <v>G</v>
      </c>
      <c r="D15" s="9" t="str">
        <f>'2. Mat Mapa Riesgo Corrupción'!L15</f>
        <v>G</v>
      </c>
      <c r="E15" s="9"/>
      <c r="F15" s="9"/>
      <c r="G15" s="9"/>
      <c r="H15" s="9"/>
      <c r="I15" s="9"/>
    </row>
    <row r="16" spans="1:26" ht="14.4" hidden="1" x14ac:dyDescent="0.3">
      <c r="B16" s="9" t="str">
        <f>'2. Mat Mapa Riesgo Corrupción'!D16</f>
        <v>H</v>
      </c>
      <c r="C16" s="9" t="str">
        <f>'2. Mat Mapa Riesgo Corrupción'!E16</f>
        <v>H</v>
      </c>
      <c r="D16" s="9" t="str">
        <f>'2. Mat Mapa Riesgo Corrupción'!L16</f>
        <v>H</v>
      </c>
      <c r="E16" s="9"/>
      <c r="F16" s="9"/>
      <c r="G16" s="9"/>
      <c r="H16" s="9"/>
      <c r="I16" s="9"/>
    </row>
    <row r="17" spans="2:9" ht="14.4" hidden="1" x14ac:dyDescent="0.3">
      <c r="B17" s="9" t="str">
        <f>'2. Mat Mapa Riesgo Corrupción'!D17</f>
        <v>I</v>
      </c>
      <c r="C17" s="9" t="str">
        <f>'2. Mat Mapa Riesgo Corrupción'!E17</f>
        <v>I</v>
      </c>
      <c r="D17" s="9" t="str">
        <f>'2. Mat Mapa Riesgo Corrupción'!L17</f>
        <v>I</v>
      </c>
      <c r="E17" s="9"/>
      <c r="F17" s="9"/>
      <c r="G17" s="9"/>
      <c r="H17" s="9"/>
      <c r="I17" s="9"/>
    </row>
    <row r="18" spans="2:9" ht="14.4" hidden="1" x14ac:dyDescent="0.3">
      <c r="B18" s="9" t="str">
        <f>'2. Mat Mapa Riesgo Corrupción'!D18</f>
        <v>J</v>
      </c>
      <c r="C18" s="9" t="str">
        <f>'2. Mat Mapa Riesgo Corrupción'!E18</f>
        <v>J</v>
      </c>
      <c r="D18" s="9" t="str">
        <f>'2. Mat Mapa Riesgo Corrupción'!L18</f>
        <v>J</v>
      </c>
      <c r="E18" s="9"/>
      <c r="F18" s="9"/>
      <c r="G18" s="9"/>
      <c r="H18" s="9"/>
      <c r="I18" s="9"/>
    </row>
    <row r="19" spans="2:9" ht="14.4" hidden="1" x14ac:dyDescent="0.3">
      <c r="B19" s="9" t="str">
        <f>'2. Mat Mapa Riesgo Corrupción'!D19</f>
        <v>K</v>
      </c>
      <c r="C19" s="9" t="str">
        <f>'2. Mat Mapa Riesgo Corrupción'!E19</f>
        <v>K</v>
      </c>
      <c r="D19" s="9" t="str">
        <f>'2. Mat Mapa Riesgo Corrupción'!L19</f>
        <v>K</v>
      </c>
      <c r="E19" s="9"/>
      <c r="F19" s="9"/>
      <c r="G19" s="9"/>
      <c r="H19" s="9"/>
      <c r="I19" s="9"/>
    </row>
    <row r="20" spans="2:9" ht="15.75" hidden="1" customHeight="1" x14ac:dyDescent="0.3">
      <c r="B20" s="9" t="str">
        <f>'2. Mat Mapa Riesgo Corrupción'!D20</f>
        <v>L</v>
      </c>
      <c r="C20" s="9" t="str">
        <f>'2. Mat Mapa Riesgo Corrupción'!E20</f>
        <v>L</v>
      </c>
      <c r="D20" s="9" t="str">
        <f>'2. Mat Mapa Riesgo Corrupción'!L20</f>
        <v>L</v>
      </c>
      <c r="E20" s="9"/>
      <c r="F20" s="9"/>
      <c r="G20" s="9"/>
      <c r="H20" s="9"/>
      <c r="I20" s="9"/>
    </row>
    <row r="21" spans="2:9" ht="15.75" hidden="1" customHeight="1" x14ac:dyDescent="0.3">
      <c r="B21" s="9" t="str">
        <f>'2. Mat Mapa Riesgo Corrupción'!D21</f>
        <v>M</v>
      </c>
      <c r="C21" s="9" t="str">
        <f>'2. Mat Mapa Riesgo Corrupción'!E21</f>
        <v>M</v>
      </c>
      <c r="D21" s="9" t="str">
        <f>'2. Mat Mapa Riesgo Corrupción'!L21</f>
        <v>M</v>
      </c>
      <c r="E21" s="9"/>
      <c r="F21" s="9"/>
      <c r="G21" s="9"/>
      <c r="H21" s="9"/>
      <c r="I21" s="9"/>
    </row>
    <row r="22" spans="2:9" ht="15.75" hidden="1" customHeight="1" x14ac:dyDescent="0.3">
      <c r="B22" s="9" t="str">
        <f>'2. Mat Mapa Riesgo Corrupción'!D22</f>
        <v>N</v>
      </c>
      <c r="C22" s="9" t="str">
        <f>'2. Mat Mapa Riesgo Corrupción'!E22</f>
        <v>N</v>
      </c>
      <c r="D22" s="9" t="str">
        <f>'2. Mat Mapa Riesgo Corrupción'!L22</f>
        <v>N</v>
      </c>
      <c r="E22" s="9"/>
      <c r="F22" s="9"/>
      <c r="G22" s="9"/>
      <c r="H22" s="9"/>
      <c r="I22" s="9"/>
    </row>
    <row r="23" spans="2:9" ht="15.75" hidden="1" customHeight="1" x14ac:dyDescent="0.3">
      <c r="B23" s="9" t="str">
        <f>'2. Mat Mapa Riesgo Corrupción'!D23</f>
        <v>O</v>
      </c>
      <c r="C23" s="9" t="str">
        <f>'2. Mat Mapa Riesgo Corrupción'!E23</f>
        <v>O</v>
      </c>
      <c r="D23" s="9" t="str">
        <f>'2. Mat Mapa Riesgo Corrupción'!L23</f>
        <v>O</v>
      </c>
      <c r="E23" s="9"/>
      <c r="F23" s="9"/>
      <c r="G23" s="9"/>
      <c r="H23" s="9"/>
      <c r="I23" s="9"/>
    </row>
    <row r="24" spans="2:9" ht="15.75" hidden="1" customHeight="1" x14ac:dyDescent="0.3">
      <c r="B24" s="9" t="str">
        <f>'2. Mat Mapa Riesgo Corrupción'!D24</f>
        <v>P</v>
      </c>
      <c r="C24" s="9" t="str">
        <f>'2. Mat Mapa Riesgo Corrupción'!E24</f>
        <v>P</v>
      </c>
      <c r="D24" s="9" t="str">
        <f>'2. Mat Mapa Riesgo Corrupción'!L24</f>
        <v>P</v>
      </c>
      <c r="E24" s="9"/>
      <c r="F24" s="9"/>
      <c r="G24" s="9"/>
      <c r="H24" s="9"/>
      <c r="I24" s="9"/>
    </row>
    <row r="25" spans="2:9" ht="15.75" hidden="1" customHeight="1" x14ac:dyDescent="0.3">
      <c r="B25" s="9" t="str">
        <f>'2. Mat Mapa Riesgo Corrupción'!D25</f>
        <v>Q</v>
      </c>
      <c r="C25" s="9" t="str">
        <f>'2. Mat Mapa Riesgo Corrupción'!E25</f>
        <v>Q</v>
      </c>
      <c r="D25" s="9" t="str">
        <f>'2. Mat Mapa Riesgo Corrupción'!L25</f>
        <v>Q</v>
      </c>
      <c r="E25" s="9"/>
      <c r="F25" s="9"/>
      <c r="G25" s="9"/>
      <c r="H25" s="9"/>
      <c r="I25" s="9"/>
    </row>
    <row r="26" spans="2:9" ht="15.75" hidden="1" customHeight="1" x14ac:dyDescent="0.3">
      <c r="B26" s="9" t="str">
        <f>'2. Mat Mapa Riesgo Corrupción'!D26</f>
        <v>R</v>
      </c>
      <c r="C26" s="9" t="str">
        <f>'2. Mat Mapa Riesgo Corrupción'!E26</f>
        <v>R</v>
      </c>
      <c r="D26" s="9" t="str">
        <f>'2. Mat Mapa Riesgo Corrupción'!L26</f>
        <v>R</v>
      </c>
      <c r="E26" s="9"/>
      <c r="F26" s="9"/>
      <c r="G26" s="9"/>
      <c r="H26" s="9"/>
      <c r="I26" s="9"/>
    </row>
    <row r="27" spans="2:9" ht="15.75" hidden="1" customHeight="1" x14ac:dyDescent="0.3">
      <c r="B27" s="9" t="str">
        <f>'2. Mat Mapa Riesgo Corrupción'!D27</f>
        <v>S</v>
      </c>
      <c r="C27" s="9" t="str">
        <f>'2. Mat Mapa Riesgo Corrupción'!E27</f>
        <v xml:space="preserve">S </v>
      </c>
      <c r="D27" s="9" t="str">
        <f>'2. Mat Mapa Riesgo Corrupción'!L27</f>
        <v>S</v>
      </c>
      <c r="E27" s="9"/>
      <c r="F27" s="9"/>
      <c r="G27" s="9"/>
      <c r="H27" s="9"/>
      <c r="I27" s="9"/>
    </row>
    <row r="28" spans="2:9" ht="15.75" hidden="1" customHeight="1" x14ac:dyDescent="0.3">
      <c r="B28" s="9" t="str">
        <f>'2. Mat Mapa Riesgo Corrupción'!D28</f>
        <v>T</v>
      </c>
      <c r="C28" s="9" t="str">
        <f>'2. Mat Mapa Riesgo Corrupción'!E28</f>
        <v>T</v>
      </c>
      <c r="D28" s="9" t="str">
        <f>'2. Mat Mapa Riesgo Corrupción'!L28</f>
        <v>T</v>
      </c>
      <c r="E28" s="9"/>
      <c r="F28" s="9"/>
      <c r="G28" s="9"/>
      <c r="H28" s="9"/>
      <c r="I28" s="9"/>
    </row>
    <row r="29" spans="2:9" ht="15.75" hidden="1" customHeight="1" x14ac:dyDescent="0.3">
      <c r="B29" s="9" t="str">
        <f>'2. Mat Mapa Riesgo Corrupción'!D29</f>
        <v>U</v>
      </c>
      <c r="C29" s="9" t="str">
        <f>'2. Mat Mapa Riesgo Corrupción'!E29</f>
        <v>U</v>
      </c>
      <c r="D29" s="9" t="str">
        <f>'2. Mat Mapa Riesgo Corrupción'!L29</f>
        <v>U</v>
      </c>
      <c r="E29" s="9"/>
      <c r="F29" s="9"/>
      <c r="G29" s="9"/>
      <c r="H29" s="9"/>
      <c r="I29" s="9"/>
    </row>
    <row r="30" spans="2:9" ht="15.75" hidden="1" customHeight="1" x14ac:dyDescent="0.3">
      <c r="B30" s="9" t="str">
        <f>'2. Mat Mapa Riesgo Corrupción'!D30</f>
        <v>V</v>
      </c>
      <c r="C30" s="9" t="str">
        <f>'2. Mat Mapa Riesgo Corrupción'!E30</f>
        <v>V</v>
      </c>
      <c r="D30" s="9" t="str">
        <f>'2. Mat Mapa Riesgo Corrupción'!L30</f>
        <v>V</v>
      </c>
      <c r="E30" s="9"/>
      <c r="F30" s="9"/>
      <c r="G30" s="9"/>
      <c r="H30" s="9"/>
      <c r="I30" s="9"/>
    </row>
    <row r="31" spans="2:9" ht="15.75" hidden="1" customHeight="1" x14ac:dyDescent="0.3">
      <c r="B31" s="41" t="str">
        <f>'2. Mat Mapa Riesgo Corrupción'!D31</f>
        <v>W</v>
      </c>
      <c r="C31" s="41" t="str">
        <f>'2. Mat Mapa Riesgo Corrupción'!E31</f>
        <v>W</v>
      </c>
      <c r="D31" s="41" t="str">
        <f>'2. Mat Mapa Riesgo Corrupción'!L31</f>
        <v>W</v>
      </c>
      <c r="E31" s="9"/>
      <c r="F31" s="9"/>
      <c r="G31" s="9"/>
      <c r="H31" s="9"/>
      <c r="I31" s="9"/>
    </row>
    <row r="32" spans="2:9" ht="15.75" hidden="1" customHeight="1" x14ac:dyDescent="0.3">
      <c r="B32" s="41" t="str">
        <f>'2. Mat Mapa Riesgo Corrupción'!D32</f>
        <v>Z</v>
      </c>
      <c r="C32" s="41">
        <f>'2. Mat Mapa Riesgo Corrupción'!E32</f>
        <v>0</v>
      </c>
      <c r="D32" s="41" t="str">
        <f>'2. Mat Mapa Riesgo Corrupción'!L32</f>
        <v>Z</v>
      </c>
      <c r="E32" s="9"/>
      <c r="F32" s="9"/>
      <c r="G32" s="9"/>
      <c r="H32" s="9"/>
      <c r="I32" s="9"/>
    </row>
    <row r="33" spans="2:9" ht="15.75" customHeight="1" x14ac:dyDescent="0.3"/>
    <row r="34" spans="2:9" ht="15.75" customHeight="1" x14ac:dyDescent="0.3">
      <c r="B34" s="96" t="s">
        <v>119</v>
      </c>
      <c r="C34" s="180" t="s">
        <v>120</v>
      </c>
      <c r="D34" s="181"/>
      <c r="E34" s="181"/>
      <c r="F34" s="181"/>
      <c r="G34" s="181"/>
      <c r="H34" s="181"/>
      <c r="I34" s="182"/>
    </row>
    <row r="35" spans="2:9" ht="15.75" customHeight="1" x14ac:dyDescent="0.3">
      <c r="B35" s="62" t="s">
        <v>154</v>
      </c>
      <c r="C35" s="185" t="s">
        <v>121</v>
      </c>
      <c r="D35" s="124"/>
      <c r="E35" s="124"/>
      <c r="F35" s="124"/>
      <c r="G35" s="124"/>
      <c r="H35" s="124"/>
      <c r="I35" s="125"/>
    </row>
    <row r="36" spans="2:9" ht="15.75" customHeight="1" x14ac:dyDescent="0.3">
      <c r="B36" s="62"/>
      <c r="C36" s="183"/>
      <c r="D36" s="154"/>
      <c r="E36" s="154"/>
      <c r="F36" s="154"/>
      <c r="G36" s="154"/>
      <c r="H36" s="154"/>
      <c r="I36" s="184"/>
    </row>
    <row r="37" spans="2:9" ht="15.75" customHeight="1" x14ac:dyDescent="0.3">
      <c r="B37" s="62"/>
      <c r="C37" s="183"/>
      <c r="D37" s="154"/>
      <c r="E37" s="154"/>
      <c r="F37" s="154"/>
      <c r="G37" s="154"/>
      <c r="H37" s="154"/>
      <c r="I37" s="184"/>
    </row>
    <row r="38" spans="2:9" ht="15.75" customHeight="1" x14ac:dyDescent="0.3"/>
    <row r="39" spans="2:9" ht="15.75" customHeight="1" x14ac:dyDescent="0.3"/>
    <row r="40" spans="2:9" ht="15.75" customHeight="1" x14ac:dyDescent="0.3"/>
    <row r="41" spans="2:9" ht="15.75" customHeight="1" x14ac:dyDescent="0.3"/>
    <row r="42" spans="2:9" ht="15.75" customHeight="1" x14ac:dyDescent="0.3"/>
    <row r="43" spans="2:9" ht="15.75" customHeight="1" x14ac:dyDescent="0.3"/>
    <row r="44" spans="2:9" ht="15.75" customHeight="1" x14ac:dyDescent="0.3"/>
    <row r="45" spans="2:9" ht="15.75" customHeight="1" x14ac:dyDescent="0.3"/>
    <row r="46" spans="2:9" ht="15.75" customHeight="1" x14ac:dyDescent="0.3"/>
    <row r="47" spans="2:9" ht="15.75" customHeight="1" x14ac:dyDescent="0.3"/>
    <row r="48" spans="2:9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mergeCells count="12">
    <mergeCell ref="C34:I34"/>
    <mergeCell ref="C37:I37"/>
    <mergeCell ref="C35:I35"/>
    <mergeCell ref="C36:I36"/>
    <mergeCell ref="B1:B3"/>
    <mergeCell ref="H4:I4"/>
    <mergeCell ref="C5:I5"/>
    <mergeCell ref="B7:D7"/>
    <mergeCell ref="E7:F7"/>
    <mergeCell ref="G7:I7"/>
    <mergeCell ref="C1:G3"/>
    <mergeCell ref="H1:H3"/>
  </mergeCell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1. Matriz Def Riesgo Corrupción</vt:lpstr>
      <vt:lpstr>2. Mat Mapa Riesgo Corrupción</vt:lpstr>
      <vt:lpstr>2.1 Mecanismo Asig Impacto</vt:lpstr>
      <vt:lpstr>3. Seguimiento Mapa Riesgos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Windows 10</cp:lastModifiedBy>
  <dcterms:created xsi:type="dcterms:W3CDTF">2016-03-05T20:47:34Z</dcterms:created>
  <dcterms:modified xsi:type="dcterms:W3CDTF">2026-06-08T18:07:13Z</dcterms:modified>
</cp:coreProperties>
</file>